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450" windowWidth="17925" windowHeight="7890" tabRatio="903" activeTab="0"/>
  </bookViews>
  <sheets>
    <sheet name="Individuellt" sheetId="1" r:id="rId1"/>
    <sheet name="Lagtävling" sheetId="2" r:id="rId2"/>
    <sheet name="Västervik Kretsfält 1" sheetId="3" r:id="rId3"/>
    <sheet name="2-, 3-mannalag" sheetId="4" r:id="rId4"/>
    <sheet name="Ankarsrum Kretsfält 2" sheetId="5" r:id="rId5"/>
    <sheet name=" Bara kretsen" sheetId="6" r:id="rId6"/>
    <sheet name="Överum" sheetId="7" r:id="rId7"/>
    <sheet name="Vimmerby Indiv." sheetId="8" r:id="rId8"/>
    <sheet name="Vimmerby Lag" sheetId="9" r:id="rId9"/>
    <sheet name="Statistik" sheetId="10" r:id="rId10"/>
  </sheets>
  <definedNames>
    <definedName name="_xlnm.Print_Area" localSheetId="3">'2-, 3-mannalag'!$B$11:$S$28</definedName>
    <definedName name="_xlnm.Print_Area" localSheetId="0">'Individuellt'!$B$1:$Z$192</definedName>
    <definedName name="_xlnm.Print_Area" localSheetId="1">'Lagtävling'!$A$1:$X$25</definedName>
    <definedName name="_xlnm.Print_Area" localSheetId="9">'Statistik'!$B$1:$H$13</definedName>
    <definedName name="_xlnm.Print_Area" localSheetId="2">'Västervik Kretsfält 1'!$E$3:$AM$133</definedName>
    <definedName name="_xlnm.Print_Titles" localSheetId="3">'2-, 3-mannalag'!$2:$10</definedName>
    <definedName name="_xlnm.Print_Titles" localSheetId="0">'Individuellt'!$1:$5</definedName>
    <definedName name="_xlnm.Print_Titles" localSheetId="2">'Västervik Kretsfält 1'!$3:$9</definedName>
  </definedNames>
  <calcPr fullCalcOnLoad="1"/>
</workbook>
</file>

<file path=xl/sharedStrings.xml><?xml version="1.0" encoding="utf-8"?>
<sst xmlns="http://schemas.openxmlformats.org/spreadsheetml/2006/main" count="3806" uniqueCount="469">
  <si>
    <t>Starter totalt</t>
  </si>
  <si>
    <t>A</t>
  </si>
  <si>
    <t>R</t>
  </si>
  <si>
    <t>B</t>
  </si>
  <si>
    <t>C</t>
  </si>
  <si>
    <t>Dam</t>
  </si>
  <si>
    <t>Vy</t>
  </si>
  <si>
    <t>Vä</t>
  </si>
  <si>
    <t>Jun</t>
  </si>
  <si>
    <t>S</t>
  </si>
  <si>
    <t>Starter totalt i C-vapen</t>
  </si>
  <si>
    <t>Resultatlista   Kretsfält 1</t>
  </si>
  <si>
    <t>Västervik 2017-03-04</t>
  </si>
  <si>
    <t>Fältskjutning</t>
  </si>
  <si>
    <t>Starttid</t>
  </si>
  <si>
    <t>Pat</t>
  </si>
  <si>
    <t>Fig</t>
  </si>
  <si>
    <t>Namn</t>
  </si>
  <si>
    <t>Klubb</t>
  </si>
  <si>
    <t>Pistol-
kort</t>
  </si>
  <si>
    <t>Vpgr</t>
  </si>
  <si>
    <t>Klass</t>
  </si>
  <si>
    <t>Stn
1</t>
  </si>
  <si>
    <t>Stn
2</t>
  </si>
  <si>
    <t>Stn
3</t>
  </si>
  <si>
    <t>Stn
4</t>
  </si>
  <si>
    <t>Stn
5</t>
  </si>
  <si>
    <t>Stn
6</t>
  </si>
  <si>
    <t>Stn
7</t>
  </si>
  <si>
    <t>Stn
8</t>
  </si>
  <si>
    <t>Träff</t>
  </si>
  <si>
    <t>Poäng</t>
  </si>
  <si>
    <t>Särskjutning</t>
  </si>
  <si>
    <t>Std-
medalj</t>
  </si>
  <si>
    <t>Poäng
Stormäst
märke</t>
  </si>
  <si>
    <t>Bengt Carlsson</t>
  </si>
  <si>
    <t>Ankarsrums Pf</t>
  </si>
  <si>
    <t>Lasse Wikström</t>
  </si>
  <si>
    <t>Överums Pk</t>
  </si>
  <si>
    <t>Lennart Wåtz</t>
  </si>
  <si>
    <t>Rolf Burman</t>
  </si>
  <si>
    <t>Västerviks Psf</t>
  </si>
  <si>
    <t>Sigvard Lundgren</t>
  </si>
  <si>
    <t>Nils-Gunnar Karlsson</t>
  </si>
  <si>
    <t>John-Åke Andersson</t>
  </si>
  <si>
    <t>Vimmerby Psk</t>
  </si>
  <si>
    <t>Krister Retzman</t>
  </si>
  <si>
    <t>Börje Thuresson</t>
  </si>
  <si>
    <t>Anders Lundgren</t>
  </si>
  <si>
    <t>Åke Eriksson</t>
  </si>
  <si>
    <t>Pannawit Lundgren</t>
  </si>
  <si>
    <t>Alma Lindsköld</t>
  </si>
  <si>
    <t>Annelie Wirskog</t>
  </si>
  <si>
    <t>D3</t>
  </si>
  <si>
    <t>Carin Jansson</t>
  </si>
  <si>
    <t>Ewa Guzenda</t>
  </si>
  <si>
    <t>D2</t>
  </si>
  <si>
    <t>Maria Åkerö</t>
  </si>
  <si>
    <t>Zarah Ågren</t>
  </si>
  <si>
    <t>D1</t>
  </si>
  <si>
    <t>Peter Andersson</t>
  </si>
  <si>
    <t>Tyronne Åberg</t>
  </si>
  <si>
    <t>Anders Hornwall</t>
  </si>
  <si>
    <t>Henrik Ek</t>
  </si>
  <si>
    <t>Fredrik Strömberg</t>
  </si>
  <si>
    <t>Fredrik Pehrson</t>
  </si>
  <si>
    <t>Eksjö Skyttegille</t>
  </si>
  <si>
    <t>Peder Carlsson</t>
  </si>
  <si>
    <t>Robert Svensson</t>
  </si>
  <si>
    <t>Kalle Kratz</t>
  </si>
  <si>
    <t>Thomas Lindsköld</t>
  </si>
  <si>
    <t>Matti Ranta</t>
  </si>
  <si>
    <t>Mikael Karlsson</t>
  </si>
  <si>
    <t>Åke Jägerö</t>
  </si>
  <si>
    <t>Conny Petersson</t>
  </si>
  <si>
    <t>Krister Lundgren</t>
  </si>
  <si>
    <t>Örjan Gustavsson</t>
  </si>
  <si>
    <t>Pontus Karlsson</t>
  </si>
  <si>
    <t>Tomas Jonsson</t>
  </si>
  <si>
    <t>Gunnar Käyhkö</t>
  </si>
  <si>
    <t>Stefan Storback</t>
  </si>
  <si>
    <t>John Hällmar</t>
  </si>
  <si>
    <t>Anders Sundlöv</t>
  </si>
  <si>
    <t>Daniel Lindström</t>
  </si>
  <si>
    <t>Jonny Karlsson</t>
  </si>
  <si>
    <t>Mikael Öberg</t>
  </si>
  <si>
    <t>Mats Wirskog</t>
  </si>
  <si>
    <t>Mats Gränne</t>
  </si>
  <si>
    <t>Niclas Nilsson</t>
  </si>
  <si>
    <t>Bengt Andersson</t>
  </si>
  <si>
    <t>Benny Åkesson</t>
  </si>
  <si>
    <t>Roger Andersson</t>
  </si>
  <si>
    <t>Ingemar Lundgren</t>
  </si>
  <si>
    <t>Andreas Ege</t>
  </si>
  <si>
    <t>Emil Mikaelsson</t>
  </si>
  <si>
    <t>Christoffer Olofsson</t>
  </si>
  <si>
    <t>Pär Stålhandske</t>
  </si>
  <si>
    <t>Patrik Holmberg</t>
  </si>
  <si>
    <t>Olle Jansson</t>
  </si>
  <si>
    <t>Magnus Nyquist</t>
  </si>
  <si>
    <t>Henrik Carlsson</t>
  </si>
  <si>
    <t>Kenneth Siekas</t>
  </si>
  <si>
    <t>Jan Eckerlid</t>
  </si>
  <si>
    <t>Fredrik Petersson</t>
  </si>
  <si>
    <t>Anders Andersson</t>
  </si>
  <si>
    <t>Julian Dräger</t>
  </si>
  <si>
    <t>Kai Tengbom</t>
  </si>
  <si>
    <t>Per Kronstrand</t>
  </si>
  <si>
    <t>Patrik Andersson</t>
  </si>
  <si>
    <t>Nilserik Hollander</t>
  </si>
  <si>
    <t>Guy Persson</t>
  </si>
  <si>
    <t>Tyrone Åberg</t>
  </si>
  <si>
    <t>Ankarsrums PF</t>
  </si>
  <si>
    <t>Magnus Rosberg</t>
  </si>
  <si>
    <t>Klass1</t>
  </si>
  <si>
    <t>Plats</t>
  </si>
  <si>
    <t>Resultat</t>
  </si>
  <si>
    <t>Tot</t>
  </si>
  <si>
    <t>Stm</t>
  </si>
  <si>
    <t>Västerviks PSF</t>
  </si>
  <si>
    <t xml:space="preserve">6/2 6/4 6/4 6/1 4/2 5/3 5/5 6/3 </t>
  </si>
  <si>
    <t xml:space="preserve"> 44/24</t>
  </si>
  <si>
    <t>Jörgen Lindström</t>
  </si>
  <si>
    <t>Vimmerby PSK</t>
  </si>
  <si>
    <t xml:space="preserve">5/2 4/3 5/4 4/1 3/1 5/3 3/3 4/3 </t>
  </si>
  <si>
    <t xml:space="preserve"> 33/20</t>
  </si>
  <si>
    <t>Överums PK</t>
  </si>
  <si>
    <t xml:space="preserve">4/2 2/2 5/3 4/1 2/1 1/1 3/3 2/2 </t>
  </si>
  <si>
    <t xml:space="preserve"> 23/15</t>
  </si>
  <si>
    <t>Tobias Bernljung</t>
  </si>
  <si>
    <t xml:space="preserve">0/0 0/0 5/3 0/0 4/1 1/1 3/3 1/1 </t>
  </si>
  <si>
    <t xml:space="preserve"> 14/9</t>
  </si>
  <si>
    <t>Klass2</t>
  </si>
  <si>
    <t>Eksjö SG</t>
  </si>
  <si>
    <t xml:space="preserve">6/2 4/3 3/2 6/1 5/2 3/2 6/5 6/3 </t>
  </si>
  <si>
    <t xml:space="preserve"> 39/20</t>
  </si>
  <si>
    <t>Nils-erik Hollander</t>
  </si>
  <si>
    <t xml:space="preserve">5/2 4/4 6/4 5/1 5/2 1/1 4/4 2/2 </t>
  </si>
  <si>
    <t xml:space="preserve"> 32/20</t>
  </si>
  <si>
    <t>Christoffer Glinge</t>
  </si>
  <si>
    <t>Ankarsrums PSF</t>
  </si>
  <si>
    <t xml:space="preserve">4/2 0/0 5/4 3/1 2/1 4/3 3/3 0/0 </t>
  </si>
  <si>
    <t xml:space="preserve"> 21/14</t>
  </si>
  <si>
    <t>Klass3</t>
  </si>
  <si>
    <t xml:space="preserve">5/2 4/3 5/4 6/1 6/3 1/1 6/5 5/3 </t>
  </si>
  <si>
    <t xml:space="preserve"> 38/22</t>
  </si>
  <si>
    <t xml:space="preserve">4/2 4/3 6/3 4/1 3/3 3/2 4/4 4/3 </t>
  </si>
  <si>
    <t xml:space="preserve"> 32/21</t>
  </si>
  <si>
    <t xml:space="preserve">3/2 5/3 4/3 6/1 5/3 1/1 4/4 3/3 </t>
  </si>
  <si>
    <t xml:space="preserve"> 31/20</t>
  </si>
  <si>
    <t xml:space="preserve">0/0 6/4 6/4 5/1 4/1 4/3 4/4 1/1 </t>
  </si>
  <si>
    <t xml:space="preserve"> 30/18</t>
  </si>
  <si>
    <t xml:space="preserve">4/2 2/2 6/4 4/1 0/0 2/2 5/5 1/1 </t>
  </si>
  <si>
    <t xml:space="preserve"> 24/17</t>
  </si>
  <si>
    <t xml:space="preserve">4/2 1/1 2/2 4/1 5/2 2/2 3/3 5/3 </t>
  </si>
  <si>
    <t xml:space="preserve"> 26/16</t>
  </si>
  <si>
    <t xml:space="preserve">6/2 6/4 6/4 6/1 6/3 6/4 6/5 6/3 </t>
  </si>
  <si>
    <t xml:space="preserve"> 48/26</t>
  </si>
  <si>
    <t>Fredrik Pehrsson</t>
  </si>
  <si>
    <t xml:space="preserve">6/2 6/4 6/4 6/1 6/3 5/4 6/5 6/3 </t>
  </si>
  <si>
    <t xml:space="preserve"> 47/26</t>
  </si>
  <si>
    <t xml:space="preserve">6/2 6/4 4/2 6/1 6/3 6/4 6/5 6/3 </t>
  </si>
  <si>
    <t xml:space="preserve"> 46/24</t>
  </si>
  <si>
    <t>Per Klingberg</t>
  </si>
  <si>
    <t xml:space="preserve">6/2 6/4 6/4 6/1 6/3 4/2 6/5 6/3 </t>
  </si>
  <si>
    <t xml:space="preserve">6/2 5/4 6/4 6/1 5/2 5/4 6/5 4/3 </t>
  </si>
  <si>
    <t xml:space="preserve"> 43/25</t>
  </si>
  <si>
    <t>Magnus Hult</t>
  </si>
  <si>
    <t>Döderhults PSK</t>
  </si>
  <si>
    <t xml:space="preserve">6/2 5/4 5/4 6/1 5/3 6/4 4/4 6/3 </t>
  </si>
  <si>
    <t>Maria Claesson</t>
  </si>
  <si>
    <t xml:space="preserve">6/2 6/4 6/4 5/1 5/2 6/4 5/4 4/2 </t>
  </si>
  <si>
    <t xml:space="preserve"> 43/23</t>
  </si>
  <si>
    <t xml:space="preserve">4/2 5/4 6/4 6/1 5/2 4/2 4/4 5/3 </t>
  </si>
  <si>
    <t xml:space="preserve"> 39/22</t>
  </si>
  <si>
    <t xml:space="preserve">5/2 5/4 6/4 5/1 5/2 4/3 4/3 4/2 </t>
  </si>
  <si>
    <t xml:space="preserve"> 38/21</t>
  </si>
  <si>
    <t xml:space="preserve">6/2 4/4 6/4 6/1 4/3 6/4 6/5 6/3 </t>
  </si>
  <si>
    <t xml:space="preserve"> 44/26</t>
  </si>
  <si>
    <t xml:space="preserve">6/2 4/2 6/4 5/1 5/3 6/4 5/5 6/3 </t>
  </si>
  <si>
    <t xml:space="preserve"> 43/24</t>
  </si>
  <si>
    <t xml:space="preserve">6/2 5/3 6/4 5/1 4/1 4/2 6/5 6/3 </t>
  </si>
  <si>
    <t xml:space="preserve"> 42/21</t>
  </si>
  <si>
    <t>Rikard Jonsson</t>
  </si>
  <si>
    <t xml:space="preserve">5/2 5/4 3/2 6/1 6/3 5/3 6/5 4/3 </t>
  </si>
  <si>
    <t xml:space="preserve"> 40/23</t>
  </si>
  <si>
    <t xml:space="preserve">6/2 5/3 6/4 6/1 2/1 4/3 5/5 6/3 </t>
  </si>
  <si>
    <t xml:space="preserve"> 40/22</t>
  </si>
  <si>
    <t xml:space="preserve">5/2 5/3 5/4 6/1 4/2 4/3 2/2 5/3 </t>
  </si>
  <si>
    <t xml:space="preserve"> 36/20</t>
  </si>
  <si>
    <t xml:space="preserve">4/2 4/3 6/4 3/1 5/2 3/2 4/3 6/3 </t>
  </si>
  <si>
    <t xml:space="preserve"> 35/20</t>
  </si>
  <si>
    <t xml:space="preserve">6/2 4/3 4/3 5/1 5/2 4/4 3/3 3/2 </t>
  </si>
  <si>
    <t xml:space="preserve"> 34/20</t>
  </si>
  <si>
    <t xml:space="preserve">4/2 5/4 5/4 4/1 5/3 3/3 3/2 4/2 </t>
  </si>
  <si>
    <t xml:space="preserve"> 33/21</t>
  </si>
  <si>
    <t xml:space="preserve">5/2 4/4 5/3 6/1 4/1 2/2 5/4 2/2 </t>
  </si>
  <si>
    <t xml:space="preserve"> 33/19</t>
  </si>
  <si>
    <t xml:space="preserve">3/2 3/3 4/4 5/1 3/1 4/3 5/5 5/3 </t>
  </si>
  <si>
    <t xml:space="preserve"> 32/22</t>
  </si>
  <si>
    <t xml:space="preserve">4/2 2/2 6/4 3/1 4/2 4/3 4/4 3/3 </t>
  </si>
  <si>
    <t xml:space="preserve"> 30/21</t>
  </si>
  <si>
    <t xml:space="preserve">5/2 3/2 6/4 5/1 2/1 3/3 3/3 3/3 </t>
  </si>
  <si>
    <t xml:space="preserve"> 30/19</t>
  </si>
  <si>
    <t>Kristian Ravantti</t>
  </si>
  <si>
    <t xml:space="preserve">4/2 3/3 3/2 5/1 4/3 3/3 2/2 6/3 </t>
  </si>
  <si>
    <t>Jörgen Karlsson</t>
  </si>
  <si>
    <t xml:space="preserve">4/2 4/4 1/1 5/1 4/2 3/3 4/4 4/3 </t>
  </si>
  <si>
    <t xml:space="preserve"> 29/20</t>
  </si>
  <si>
    <t>Magnus Nyqvist</t>
  </si>
  <si>
    <t xml:space="preserve">3/2 2/2 4/4 5/1 2/2 4/3 1/1 4/3 </t>
  </si>
  <si>
    <t xml:space="preserve"> 25/18</t>
  </si>
  <si>
    <t>Mårten Frej</t>
  </si>
  <si>
    <t xml:space="preserve">3/2 1/1 2/2 4/1 4/2 1/1 2/1 4/3 </t>
  </si>
  <si>
    <t xml:space="preserve"> 21/13</t>
  </si>
  <si>
    <t>Kaj Tengbom</t>
  </si>
  <si>
    <t xml:space="preserve">3/2 0/0 2/2 3/1 3/2 2/2 2/2 2/2 </t>
  </si>
  <si>
    <t xml:space="preserve"> 17/13</t>
  </si>
  <si>
    <t xml:space="preserve">6/2 6/4 6/4 6/1 5/3 6/4 5/5 5/3 </t>
  </si>
  <si>
    <t xml:space="preserve"> 45/26</t>
  </si>
  <si>
    <t xml:space="preserve">6/2 5/3 5/4 6/1 6/3 5/4 6/5 6/3 </t>
  </si>
  <si>
    <t xml:space="preserve"> 45/25</t>
  </si>
  <si>
    <t xml:space="preserve">6/2 6/4 6/4 6/1 4/2 5/3 6/5 6/3 </t>
  </si>
  <si>
    <t xml:space="preserve"> 45/24</t>
  </si>
  <si>
    <t>Kim Johansson</t>
  </si>
  <si>
    <t xml:space="preserve">6/2 6/4 6/4 6/1 6/3 4/3 4/3 6/3 </t>
  </si>
  <si>
    <t xml:space="preserve"> 44/23</t>
  </si>
  <si>
    <t xml:space="preserve">5/2 5/3 6/4 6/1 6/3 3/2 6/5 6/3 </t>
  </si>
  <si>
    <t xml:space="preserve">4/2 5/4 6/4 6/1 5/2 3/2 5/5 4/3 </t>
  </si>
  <si>
    <t xml:space="preserve"> 38/23</t>
  </si>
  <si>
    <t xml:space="preserve">6/2 3/3 4/3 5/1 5/2 4/3 6/5 5/3 </t>
  </si>
  <si>
    <t xml:space="preserve">6/2 5/4 4/3 6/1 6/3 3/3 4/4 3/2 </t>
  </si>
  <si>
    <t xml:space="preserve"> 37/22</t>
  </si>
  <si>
    <t xml:space="preserve">6/2 5/4 4/4 6/1 3/2 6/4 3/3 4/2 </t>
  </si>
  <si>
    <t>Richard Karlsson</t>
  </si>
  <si>
    <t xml:space="preserve">4/2 4/3 5/4 6/1 5/2 3/2 4/4 6/3 </t>
  </si>
  <si>
    <t xml:space="preserve"> 37/21</t>
  </si>
  <si>
    <t xml:space="preserve">6/2 4/4 5/3 5/1 5/2 3/3 3/3 5/3 </t>
  </si>
  <si>
    <t xml:space="preserve"> 36/21</t>
  </si>
  <si>
    <t>Rolf Söderlund</t>
  </si>
  <si>
    <t xml:space="preserve">6/2 2/1 6/4 5/1 3/2 1/1 3/3 6/3 </t>
  </si>
  <si>
    <t xml:space="preserve"> 32/17</t>
  </si>
  <si>
    <t xml:space="preserve">4/2 3/3 5/4 6/1 3/1 2/1 4/4 4/2 </t>
  </si>
  <si>
    <t xml:space="preserve"> 31/18</t>
  </si>
  <si>
    <t>Douglas Pil</t>
  </si>
  <si>
    <t xml:space="preserve">5/2 3/1 5/4 4/1 4/2 4/2 3/3 2/1 </t>
  </si>
  <si>
    <t xml:space="preserve"> 30/16</t>
  </si>
  <si>
    <t>Thomas Carlsson</t>
  </si>
  <si>
    <t xml:space="preserve">4/2 1/1 1/1 6/1 5/2 2/2 2/1 4/3 </t>
  </si>
  <si>
    <t xml:space="preserve"> 25/13</t>
  </si>
  <si>
    <t>Christer Eklund</t>
  </si>
  <si>
    <t xml:space="preserve">5/2 6/4 6/4 6/1 6/3 6/4 6/5 6/3 </t>
  </si>
  <si>
    <t xml:space="preserve">6/2 5/4 6/4 6/1 6/3 6/4 6/5 6/3 </t>
  </si>
  <si>
    <t xml:space="preserve">5/2 6/4 6/4 6/1 5/2 5/4 6/5 6/3 </t>
  </si>
  <si>
    <t xml:space="preserve">6/2 6/4 6/4 6/1 6/3 4/3 5/5 6/3 </t>
  </si>
  <si>
    <t xml:space="preserve">6/2 6/4 6/4 6/1 5/2 4/3 6/5 6/3 </t>
  </si>
  <si>
    <t xml:space="preserve">6/2 5/4 6/4 6/1 6/3 5/3 5/4 6/3 </t>
  </si>
  <si>
    <t xml:space="preserve">6/2 3/3 6/4 6/1 6/3 5/3 6/5 6/3 </t>
  </si>
  <si>
    <t xml:space="preserve">6/2 5/3 5/3 6/1 6/3 5/4 6/5 5/3 </t>
  </si>
  <si>
    <t xml:space="preserve">6/2 4/3 6/4 5/1 6/3 6/4 5/4 6/3 </t>
  </si>
  <si>
    <t xml:space="preserve">6/2 4/3 6/4 6/1 5/2 6/4 5/4 6/3 </t>
  </si>
  <si>
    <t xml:space="preserve">6/2 3/2 6/4 6/1 5/3 5/4 6/5 6/3 </t>
  </si>
  <si>
    <t xml:space="preserve">6/2 3/3 6/4 6/1 5/3 5/4 6/5 5/3 </t>
  </si>
  <si>
    <t xml:space="preserve"> 42/25</t>
  </si>
  <si>
    <t xml:space="preserve">4/2 5/3 6/4 6/1 5/2 5/4 5/4 6/3 </t>
  </si>
  <si>
    <t xml:space="preserve"> 42/23</t>
  </si>
  <si>
    <t xml:space="preserve">6/2 6/4 3/2 6/1 6/3 5/3 6/5 4/3 </t>
  </si>
  <si>
    <t xml:space="preserve">6/2 5/4 5/4 6/1 4/3 4/4 5/4 6/3 </t>
  </si>
  <si>
    <t xml:space="preserve"> 41/25</t>
  </si>
  <si>
    <t xml:space="preserve">5/2 3/2 6/4 5/1 5/3 6/4 6/5 5/3 </t>
  </si>
  <si>
    <t xml:space="preserve"> 41/24</t>
  </si>
  <si>
    <t xml:space="preserve">6/2 3/2 6/4 6/1 5/2 3/2 5/5 6/3 </t>
  </si>
  <si>
    <t xml:space="preserve"> 40/21</t>
  </si>
  <si>
    <t>Anders Svensson</t>
  </si>
  <si>
    <t xml:space="preserve">5/2 3/2 6/4 6/1 5/3 4/4 4/4 6/3 </t>
  </si>
  <si>
    <t xml:space="preserve"> 39/23</t>
  </si>
  <si>
    <t>Damklass3</t>
  </si>
  <si>
    <t xml:space="preserve">6/2 6/4 6/4 6/1 6/3 6/4 5/5 4/2 </t>
  </si>
  <si>
    <t xml:space="preserve">6/2 3/3 4/4 6/1 6/3 4/3 4/4 6/3 </t>
  </si>
  <si>
    <t>Juniorklass</t>
  </si>
  <si>
    <t xml:space="preserve">5/2 5/4 5/4 5/1 6/3 6/4 5/4 6/3 </t>
  </si>
  <si>
    <t xml:space="preserve">5/2 4/3 5/3 2/1 3/2 4/3 5/5 2/2 </t>
  </si>
  <si>
    <t>VeteranklassYngre</t>
  </si>
  <si>
    <t xml:space="preserve">6/2 5/4 6/4 6/1 6/3 3/3 5/4 6/3 </t>
  </si>
  <si>
    <t xml:space="preserve">6/2 4/3 5/4 5/1 5/2 5/4 5/5 6/3 </t>
  </si>
  <si>
    <t>Leif Kellgren</t>
  </si>
  <si>
    <t xml:space="preserve">5/2 6/4 4/3 6/1 3/2 5/3 4/3 6/3 </t>
  </si>
  <si>
    <t xml:space="preserve"> 39/21</t>
  </si>
  <si>
    <t xml:space="preserve">5/2 5/3 6/4 3/1 4/2 0/0 6/5 4/3 </t>
  </si>
  <si>
    <t>VeteranklassÄldre</t>
  </si>
  <si>
    <t xml:space="preserve">6/2 4/3 5/3 6/1 4/2 4/2 6/5 6/3 </t>
  </si>
  <si>
    <t xml:space="preserve"> 41/21</t>
  </si>
  <si>
    <t xml:space="preserve">6/2 5/4 4/4 5/1 6/3 5/3 4/4 5/3 </t>
  </si>
  <si>
    <t xml:space="preserve"> 40/24</t>
  </si>
  <si>
    <t xml:space="preserve">5/2 3/3 6/4 6/1 3/2 5/4 5/5 5/3 </t>
  </si>
  <si>
    <t xml:space="preserve"> 38/24</t>
  </si>
  <si>
    <t>Arne Johansson</t>
  </si>
  <si>
    <t xml:space="preserve">4/2 4/3 2/2 6/1 6/3 4/3 5/4 4/2 </t>
  </si>
  <si>
    <t xml:space="preserve">5/2 5/3 1/1 4/1 4/2 1/1 5/4 5/3 </t>
  </si>
  <si>
    <t xml:space="preserve"> 30/17</t>
  </si>
  <si>
    <t xml:space="preserve">3/1 4/4 4/2 2/1 6/3 4/3 4/4 1/1 </t>
  </si>
  <si>
    <t xml:space="preserve"> 28/19</t>
  </si>
  <si>
    <t xml:space="preserve">6/2 0/0 0/0 0/0 0/0 0/0 0/0 0/0 </t>
  </si>
  <si>
    <t xml:space="preserve"> 6/2</t>
  </si>
  <si>
    <t xml:space="preserve">6/2 6/4 4/4 6/1 6/3 4/2 5/4 5/3 </t>
  </si>
  <si>
    <t xml:space="preserve">4/2 2/2 6/4 4/1 4/3 5/3 2/2 5/3 </t>
  </si>
  <si>
    <t xml:space="preserve">5/2 3/3 5/4 3/1 3/1 4/3 1/1 5/3 </t>
  </si>
  <si>
    <t xml:space="preserve"> 29/18</t>
  </si>
  <si>
    <t xml:space="preserve">2/1 4/3 0/0 3/1 2/1 2/1 4/3 4/3 </t>
  </si>
  <si>
    <t xml:space="preserve">1/1 2/2 2/2 2/1 2/1 0/0 0/0 0/0 </t>
  </si>
  <si>
    <t xml:space="preserve"> 9/7</t>
  </si>
  <si>
    <t xml:space="preserve">5/2 2/1 6/4 6/1 5/2 5/4 6/5 6/3 </t>
  </si>
  <si>
    <t xml:space="preserve"> 41/22</t>
  </si>
  <si>
    <t xml:space="preserve">5/2 6/4 6/4 6/1 5/3 4/2 4/3 4/3 </t>
  </si>
  <si>
    <t xml:space="preserve">5/2 3/2 3/3 5/1 3/1 4/4 6/5 5/3 </t>
  </si>
  <si>
    <t xml:space="preserve"> 34/21</t>
  </si>
  <si>
    <t xml:space="preserve">4/2 4/3 4/3 4/1 4/1 3/2 6/5 5/3 </t>
  </si>
  <si>
    <t xml:space="preserve">5/2 2/2 3/2 6/1 3/2 5/4 4/3 5/3 </t>
  </si>
  <si>
    <t xml:space="preserve">3/2 3/3 3/2 6/1 5/3 2/2 4/4 5/3 </t>
  </si>
  <si>
    <t xml:space="preserve">1/1 1/1 6/4 6/1 3/1 4/3 3/2 3/3 </t>
  </si>
  <si>
    <t xml:space="preserve"> 27/16</t>
  </si>
  <si>
    <t xml:space="preserve">4/2 0/0 1/1 3/1 4/2 2/1 4/3 2/2 </t>
  </si>
  <si>
    <t xml:space="preserve"> 20/12</t>
  </si>
  <si>
    <t xml:space="preserve">6/2 5/3 6/4 6/1 6/3 6/4 6/5 6/3 </t>
  </si>
  <si>
    <t xml:space="preserve"> 47/25</t>
  </si>
  <si>
    <t xml:space="preserve">6/2 5/4 6/4 6/1 6/3 5/4 6/5 5/3 </t>
  </si>
  <si>
    <t xml:space="preserve">6/2 5/3 6/4 6/1 6/3 5/4 5/5 6/3 </t>
  </si>
  <si>
    <t xml:space="preserve">5/2 1/1 6/4 6/1 5/2 5/4 6/5 5/3 </t>
  </si>
  <si>
    <t xml:space="preserve">5/2 3/3 6/4 6/1 6/3 4/2 2/2 6/3 </t>
  </si>
  <si>
    <t xml:space="preserve"> 38/20</t>
  </si>
  <si>
    <t xml:space="preserve">6/2 5/3 6/4 2/1 3/3 4/3 5/5 5/3 </t>
  </si>
  <si>
    <t xml:space="preserve"> 36/24</t>
  </si>
  <si>
    <t xml:space="preserve">3/2 3/3 6/4 5/1 3/2 3/2 3/2 3/2 </t>
  </si>
  <si>
    <t>Kretsfält 1</t>
  </si>
  <si>
    <t>Kretsfält 2</t>
  </si>
  <si>
    <t>Kretsfält 3</t>
  </si>
  <si>
    <t>Kretsfält 4</t>
  </si>
  <si>
    <t>Totalt resultat</t>
  </si>
  <si>
    <t>Borttaget resultat</t>
  </si>
  <si>
    <t>Kretsserien i fält  2017     Lag</t>
  </si>
  <si>
    <t>Kretsserien i fält  2017     Indiv.</t>
  </si>
  <si>
    <t>Vet</t>
  </si>
  <si>
    <t>Grov</t>
  </si>
  <si>
    <t>Starter per förening</t>
  </si>
  <si>
    <t>Totalt</t>
  </si>
  <si>
    <t>Snitt avrundat</t>
  </si>
  <si>
    <t>Deltävling</t>
  </si>
  <si>
    <t>Snitt</t>
  </si>
  <si>
    <t>Förening</t>
  </si>
  <si>
    <t>Västervik</t>
  </si>
  <si>
    <t>Ankarsrum</t>
  </si>
  <si>
    <t>Överum</t>
  </si>
  <si>
    <t>Vimmerby</t>
  </si>
  <si>
    <t>Totalt antal start</t>
  </si>
  <si>
    <t>LAG</t>
  </si>
  <si>
    <t>Resultatlista  Lagtävling</t>
  </si>
  <si>
    <t>KretsFält 2017-03-04  Västervik</t>
  </si>
  <si>
    <t>Vapen
grupp</t>
  </si>
  <si>
    <t>Plac</t>
  </si>
  <si>
    <t>KalleKratz</t>
  </si>
  <si>
    <t>Klara Eriksson</t>
  </si>
  <si>
    <t xml:space="preserve">C </t>
  </si>
  <si>
    <t>Patrik Andersson "Korren"</t>
  </si>
  <si>
    <t>Patrik Adolfsson</t>
  </si>
  <si>
    <t>Mikael Nilsson</t>
  </si>
  <si>
    <t>Tomas Adolfsson</t>
  </si>
  <si>
    <t>Patrik Andersson L</t>
  </si>
  <si>
    <t>Christian Ruwoldt</t>
  </si>
  <si>
    <t>Simon Lilja</t>
  </si>
  <si>
    <t>Ida Nyberg</t>
  </si>
  <si>
    <t>Patrik Andersson "korren"</t>
  </si>
  <si>
    <t>Olof Rubin</t>
  </si>
  <si>
    <t xml:space="preserve">A </t>
  </si>
  <si>
    <t>Lasse Wickström</t>
  </si>
  <si>
    <t xml:space="preserve">Johan Almqvist </t>
  </si>
  <si>
    <t>Robert Welander</t>
  </si>
  <si>
    <t>Rudi Bauer</t>
  </si>
  <si>
    <t>Fredrik Delme</t>
  </si>
  <si>
    <t>Sofia Åkesson</t>
  </si>
  <si>
    <t>Hans Eklund</t>
  </si>
  <si>
    <t>Weine Hjalmarsson</t>
  </si>
  <si>
    <t>Jan Frankenberg</t>
  </si>
  <si>
    <t>Vimmerby Kretsfält nr 4 2017</t>
  </si>
  <si>
    <t>C3</t>
  </si>
  <si>
    <t>Summa</t>
  </si>
  <si>
    <t>Tr</t>
  </si>
  <si>
    <t>Ta</t>
  </si>
  <si>
    <t>/</t>
  </si>
  <si>
    <t>Std.M</t>
  </si>
  <si>
    <t>Överrum PK</t>
  </si>
  <si>
    <t>Ankarsrum PF</t>
  </si>
  <si>
    <t>Västervik PSF</t>
  </si>
  <si>
    <t>Döderhults PK</t>
  </si>
  <si>
    <t>Peter Anderssson</t>
  </si>
  <si>
    <t>C2</t>
  </si>
  <si>
    <t>Jon Hällmar</t>
  </si>
  <si>
    <t>Johan Almqvist</t>
  </si>
  <si>
    <t>C1</t>
  </si>
  <si>
    <t>Zara Ågren</t>
  </si>
  <si>
    <t>Mikael Torp</t>
  </si>
  <si>
    <t>Lena Torp</t>
  </si>
  <si>
    <t>VY</t>
  </si>
  <si>
    <t>Börje Turesson</t>
  </si>
  <si>
    <t>VÄ</t>
  </si>
  <si>
    <t>Bengt Carlson</t>
  </si>
  <si>
    <t xml:space="preserve">Nilserik Hollander </t>
  </si>
  <si>
    <t>JUNIOR</t>
  </si>
  <si>
    <t>Junior</t>
  </si>
  <si>
    <t>A3</t>
  </si>
  <si>
    <t>Pär Klingberg</t>
  </si>
  <si>
    <t>Överum PK</t>
  </si>
  <si>
    <t>A2</t>
  </si>
  <si>
    <t>Lars-Inge Eklund</t>
  </si>
  <si>
    <t>A1</t>
  </si>
  <si>
    <t>B-Vapen</t>
  </si>
  <si>
    <t>B3</t>
  </si>
  <si>
    <t>Fredrik Persson</t>
  </si>
  <si>
    <t>Ankarsrum PK</t>
  </si>
  <si>
    <t>Tomas Lindsköld</t>
  </si>
  <si>
    <t>B1</t>
  </si>
  <si>
    <t>R3</t>
  </si>
  <si>
    <t>R2</t>
  </si>
  <si>
    <t>Stefan Gustavsson</t>
  </si>
  <si>
    <t>R1</t>
  </si>
  <si>
    <t xml:space="preserve">Andreas Ege </t>
  </si>
  <si>
    <t xml:space="preserve">R </t>
  </si>
  <si>
    <t>John Åke Andersson</t>
  </si>
  <si>
    <t>Lars Inge Eklund</t>
  </si>
  <si>
    <t>Niclas Nilaaon</t>
  </si>
  <si>
    <t>Stefan Gustafsson</t>
  </si>
  <si>
    <t>Per Stålhandske</t>
  </si>
  <si>
    <t>Rickard Jonsson</t>
  </si>
  <si>
    <t>C öppen</t>
  </si>
  <si>
    <t>P</t>
  </si>
  <si>
    <t>Ankarsrums Pskf</t>
  </si>
  <si>
    <t>Lag Veteran</t>
  </si>
  <si>
    <t>Lag Grov</t>
  </si>
  <si>
    <t>Ankarsrums Psf</t>
  </si>
  <si>
    <t>Kretsfält Nr 3 Överum 2017</t>
  </si>
  <si>
    <t>Klass 1 A</t>
  </si>
  <si>
    <t>Brons</t>
  </si>
  <si>
    <t xml:space="preserve">Vimmerby </t>
  </si>
  <si>
    <t xml:space="preserve">Överum </t>
  </si>
  <si>
    <t xml:space="preserve"> Tobias Bernljung</t>
  </si>
  <si>
    <t>Klass 2 A</t>
  </si>
  <si>
    <t>Nils-Erik Hollander</t>
  </si>
  <si>
    <t>Klass 3 A</t>
  </si>
  <si>
    <t>Silver</t>
  </si>
  <si>
    <t>Patrik Andersson korren</t>
  </si>
  <si>
    <t>Klass 1 B</t>
  </si>
  <si>
    <t>Klass 2 B</t>
  </si>
  <si>
    <t>Klass 3 B</t>
  </si>
  <si>
    <t xml:space="preserve">Eksjö </t>
  </si>
  <si>
    <t xml:space="preserve">Döderhult </t>
  </si>
  <si>
    <t>Klass 1 R</t>
  </si>
  <si>
    <t>Klass 2 R</t>
  </si>
  <si>
    <t>Klass 3 R</t>
  </si>
  <si>
    <t>Klass 1 C</t>
  </si>
  <si>
    <t>Klass 2 C</t>
  </si>
  <si>
    <t>Klass 3 C</t>
  </si>
  <si>
    <t>Dam 1</t>
  </si>
  <si>
    <t>Dam 2</t>
  </si>
  <si>
    <t xml:space="preserve">Maria Åkerö </t>
  </si>
  <si>
    <t>Dam 3</t>
  </si>
  <si>
    <t>Klass Vy</t>
  </si>
  <si>
    <t>Klass Vä</t>
  </si>
  <si>
    <t>Lag ABR</t>
  </si>
  <si>
    <t>Lag Vet</t>
  </si>
  <si>
    <t>Lag C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</si>
</sst>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\ &quot;kr&quot;_-;\-* #,##0.0\ &quot;kr&quot;_-;_-* &quot;-&quot;??\ &quot;kr&quot;_-;_-@_-"/>
    <numFmt numFmtId="166" formatCode="_-* #,##0\ &quot;kr&quot;_-;\-* #,##0\ &quot;kr&quot;_-;_-* &quot;-&quot;??\ &quot;kr&quot;_-;_-@_-"/>
    <numFmt numFmtId="167" formatCode="0.000"/>
    <numFmt numFmtId="168" formatCode="\(#,##0\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000"/>
  </numFmts>
  <fonts count="53">
    <font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24"/>
      <name val="Times New Roman"/>
      <family val="0"/>
    </font>
    <font>
      <sz val="8"/>
      <name val="Times New Roman"/>
      <family val="0"/>
    </font>
    <font>
      <sz val="10"/>
      <color indexed="22"/>
      <name val="Times New Roman"/>
      <family val="1"/>
    </font>
    <font>
      <sz val="10"/>
      <color indexed="9"/>
      <name val="Times New Roman"/>
      <family val="1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u val="single"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5" borderId="1" applyNumberFormat="0" applyFont="0" applyAlignment="0" applyProtection="0"/>
    <xf numFmtId="0" fontId="4" fillId="11" borderId="2" applyNumberFormat="0" applyAlignment="0" applyProtection="0"/>
    <xf numFmtId="0" fontId="5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6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2" applyNumberFormat="0" applyAlignment="0" applyProtection="0"/>
    <xf numFmtId="0" fontId="11" fillId="23" borderId="3" applyNumberFormat="0" applyAlignment="0" applyProtection="0"/>
    <xf numFmtId="0" fontId="12" fillId="0" borderId="4" applyNumberFormat="0" applyFill="0" applyAlignment="0" applyProtection="0"/>
    <xf numFmtId="0" fontId="13" fillId="1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77">
      <alignment/>
      <protection/>
    </xf>
    <xf numFmtId="0" fontId="21" fillId="0" borderId="0" xfId="77" applyFont="1" applyAlignment="1" applyProtection="1">
      <alignment horizontal="center"/>
      <protection hidden="1"/>
    </xf>
    <xf numFmtId="0" fontId="22" fillId="25" borderId="0" xfId="77" applyFont="1" applyFill="1" applyBorder="1" applyAlignment="1" applyProtection="1">
      <alignment horizontal="center"/>
      <protection hidden="1"/>
    </xf>
    <xf numFmtId="2" fontId="0" fillId="7" borderId="0" xfId="77" applyNumberFormat="1" applyFont="1" applyFill="1" applyBorder="1" applyProtection="1">
      <alignment/>
      <protection hidden="1"/>
    </xf>
    <xf numFmtId="0" fontId="21" fillId="0" borderId="0" xfId="77" applyFont="1" applyProtection="1">
      <alignment/>
      <protection hidden="1"/>
    </xf>
    <xf numFmtId="0" fontId="24" fillId="0" borderId="0" xfId="77" applyFont="1" applyBorder="1" applyProtection="1">
      <alignment/>
      <protection hidden="1"/>
    </xf>
    <xf numFmtId="0" fontId="23" fillId="8" borderId="0" xfId="77" applyFont="1" applyFill="1" applyBorder="1" applyAlignment="1" applyProtection="1">
      <alignment horizontal="center"/>
      <protection hidden="1"/>
    </xf>
    <xf numFmtId="0" fontId="24" fillId="0" borderId="0" xfId="77" applyFont="1" applyBorder="1" applyAlignment="1" applyProtection="1">
      <alignment horizontal="center"/>
      <protection hidden="1"/>
    </xf>
    <xf numFmtId="0" fontId="27" fillId="0" borderId="0" xfId="77" applyFont="1" applyBorder="1" applyAlignment="1" applyProtection="1">
      <alignment horizontal="center"/>
      <protection hidden="1"/>
    </xf>
    <xf numFmtId="0" fontId="28" fillId="0" borderId="0" xfId="77" applyFont="1" applyBorder="1" applyAlignment="1" applyProtection="1">
      <alignment vertical="center"/>
      <protection hidden="1"/>
    </xf>
    <xf numFmtId="2" fontId="21" fillId="0" borderId="0" xfId="77" applyNumberFormat="1" applyFont="1" applyBorder="1" applyAlignment="1" applyProtection="1">
      <alignment horizontal="center"/>
      <protection hidden="1"/>
    </xf>
    <xf numFmtId="0" fontId="21" fillId="0" borderId="0" xfId="77" applyFont="1" applyBorder="1" applyAlignment="1" applyProtection="1">
      <alignment horizontal="center"/>
      <protection hidden="1"/>
    </xf>
    <xf numFmtId="0" fontId="23" fillId="26" borderId="0" xfId="77" applyFont="1" applyFill="1" applyBorder="1" applyAlignment="1" applyProtection="1">
      <alignment horizontal="center" vertical="center"/>
      <protection hidden="1"/>
    </xf>
    <xf numFmtId="0" fontId="23" fillId="26" borderId="0" xfId="77" applyFont="1" applyFill="1" applyBorder="1" applyAlignment="1" applyProtection="1">
      <alignment vertical="center"/>
      <protection hidden="1"/>
    </xf>
    <xf numFmtId="0" fontId="23" fillId="26" borderId="0" xfId="77" applyFont="1" applyFill="1" applyBorder="1" applyAlignment="1" applyProtection="1">
      <alignment vertical="center" wrapText="1"/>
      <protection hidden="1"/>
    </xf>
    <xf numFmtId="0" fontId="23" fillId="26" borderId="0" xfId="77" applyFont="1" applyFill="1" applyBorder="1" applyAlignment="1" applyProtection="1">
      <alignment horizontal="center" vertical="center" wrapText="1"/>
      <protection hidden="1"/>
    </xf>
    <xf numFmtId="0" fontId="27" fillId="26" borderId="0" xfId="77" applyFont="1" applyFill="1" applyAlignment="1" applyProtection="1">
      <alignment wrapText="1"/>
      <protection hidden="1"/>
    </xf>
    <xf numFmtId="2" fontId="24" fillId="0" borderId="0" xfId="77" applyNumberFormat="1" applyFont="1" applyFill="1" applyBorder="1" applyProtection="1">
      <alignment/>
      <protection hidden="1"/>
    </xf>
    <xf numFmtId="0" fontId="24" fillId="0" borderId="0" xfId="77" applyFont="1" applyFill="1" applyBorder="1" applyProtection="1">
      <alignment/>
      <protection hidden="1"/>
    </xf>
    <xf numFmtId="0" fontId="22" fillId="0" borderId="0" xfId="77" applyFont="1" applyFill="1" applyBorder="1" applyAlignment="1" applyProtection="1">
      <alignment horizontal="center"/>
      <protection hidden="1"/>
    </xf>
    <xf numFmtId="0" fontId="24" fillId="0" borderId="0" xfId="77" applyFont="1" applyProtection="1">
      <alignment/>
      <protection hidden="1"/>
    </xf>
    <xf numFmtId="0" fontId="24" fillId="0" borderId="0" xfId="77" applyFont="1" applyAlignment="1" applyProtection="1">
      <alignment horizontal="center"/>
      <protection hidden="1"/>
    </xf>
    <xf numFmtId="0" fontId="24" fillId="0" borderId="0" xfId="77" applyFont="1" applyBorder="1" applyAlignment="1" applyProtection="1">
      <alignment horizontal="center"/>
      <protection locked="0"/>
    </xf>
    <xf numFmtId="0" fontId="27" fillId="5" borderId="0" xfId="77" applyFont="1" applyFill="1" applyBorder="1" applyAlignment="1" applyProtection="1">
      <alignment horizontal="center"/>
      <protection locked="0"/>
    </xf>
    <xf numFmtId="0" fontId="22" fillId="0" borderId="0" xfId="77" applyFont="1" applyBorder="1" applyAlignment="1" applyProtection="1">
      <alignment/>
      <protection hidden="1"/>
    </xf>
    <xf numFmtId="0" fontId="23" fillId="0" borderId="0" xfId="77" applyFont="1" applyBorder="1" applyAlignment="1" applyProtection="1">
      <alignment horizontal="center"/>
      <protection hidden="1"/>
    </xf>
    <xf numFmtId="0" fontId="22" fillId="0" borderId="0" xfId="77" applyFont="1" applyBorder="1" applyAlignment="1" applyProtection="1">
      <alignment horizontal="center"/>
      <protection hidden="1"/>
    </xf>
    <xf numFmtId="0" fontId="29" fillId="0" borderId="0" xfId="77" applyFont="1" applyProtection="1">
      <alignment/>
      <protection hidden="1"/>
    </xf>
    <xf numFmtId="2" fontId="21" fillId="0" borderId="0" xfId="77" applyNumberFormat="1" applyFont="1" applyProtection="1">
      <alignment/>
      <protection hidden="1"/>
    </xf>
    <xf numFmtId="0" fontId="3" fillId="0" borderId="0" xfId="75">
      <alignment/>
      <protection/>
    </xf>
    <xf numFmtId="0" fontId="30" fillId="0" borderId="0" xfId="77" applyFont="1" applyAlignment="1" applyProtection="1">
      <alignment horizontal="center"/>
      <protection hidden="1"/>
    </xf>
    <xf numFmtId="0" fontId="21" fillId="0" borderId="10" xfId="77" applyFont="1" applyBorder="1" applyProtection="1">
      <alignment/>
      <protection hidden="1"/>
    </xf>
    <xf numFmtId="0" fontId="23" fillId="26" borderId="10" xfId="77" applyFont="1" applyFill="1" applyBorder="1" applyAlignment="1" applyProtection="1">
      <alignment horizontal="center" vertical="center"/>
      <protection hidden="1"/>
    </xf>
    <xf numFmtId="0" fontId="22" fillId="0" borderId="10" xfId="77" applyFont="1" applyBorder="1" applyAlignment="1" applyProtection="1">
      <alignment/>
      <protection hidden="1"/>
    </xf>
    <xf numFmtId="0" fontId="21" fillId="0" borderId="10" xfId="77" applyFont="1" applyBorder="1" applyAlignment="1" applyProtection="1">
      <alignment horizontal="center"/>
      <protection hidden="1"/>
    </xf>
    <xf numFmtId="0" fontId="24" fillId="0" borderId="10" xfId="77" applyFont="1" applyBorder="1" applyAlignment="1" applyProtection="1">
      <alignment horizontal="center"/>
      <protection locked="0"/>
    </xf>
    <xf numFmtId="0" fontId="21" fillId="0" borderId="11" xfId="77" applyFont="1" applyBorder="1" applyProtection="1">
      <alignment/>
      <protection hidden="1"/>
    </xf>
    <xf numFmtId="0" fontId="21" fillId="0" borderId="11" xfId="77" applyFont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21" fillId="0" borderId="0" xfId="77" applyFont="1" applyBorder="1" applyProtection="1">
      <alignment/>
      <protection hidden="1"/>
    </xf>
    <xf numFmtId="0" fontId="23" fillId="3" borderId="0" xfId="77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>
      <alignment/>
    </xf>
    <xf numFmtId="0" fontId="0" fillId="0" borderId="0" xfId="0" applyAlignment="1">
      <alignment horizontal="left" indent="1"/>
    </xf>
    <xf numFmtId="0" fontId="23" fillId="26" borderId="0" xfId="77" applyFont="1" applyFill="1" applyBorder="1" applyAlignment="1" applyProtection="1">
      <alignment horizontal="left" vertical="center" indent="1"/>
      <protection hidden="1"/>
    </xf>
    <xf numFmtId="0" fontId="24" fillId="0" borderId="0" xfId="77" applyFont="1" applyAlignment="1" applyProtection="1">
      <alignment horizontal="left" indent="1"/>
      <protection hidden="1"/>
    </xf>
    <xf numFmtId="0" fontId="0" fillId="0" borderId="0" xfId="77" applyFont="1" applyBorder="1" applyAlignment="1" applyProtection="1">
      <alignment horizontal="center"/>
      <protection locked="0"/>
    </xf>
    <xf numFmtId="0" fontId="24" fillId="0" borderId="0" xfId="77" applyFont="1" applyAlignment="1" applyProtection="1" quotePrefix="1">
      <alignment horizontal="center"/>
      <protection hidden="1"/>
    </xf>
    <xf numFmtId="0" fontId="33" fillId="0" borderId="0" xfId="77" applyFont="1" applyProtection="1">
      <alignment/>
      <protection hidden="1"/>
    </xf>
    <xf numFmtId="164" fontId="33" fillId="0" borderId="0" xfId="77" applyNumberFormat="1" applyFont="1" applyAlignment="1" applyProtection="1">
      <alignment horizontal="center"/>
      <protection hidden="1"/>
    </xf>
    <xf numFmtId="0" fontId="34" fillId="0" borderId="0" xfId="77" applyFont="1" applyProtection="1">
      <alignment/>
      <protection hidden="1"/>
    </xf>
    <xf numFmtId="0" fontId="34" fillId="0" borderId="0" xfId="77" applyFont="1" applyAlignment="1" applyProtection="1">
      <alignment horizontal="center"/>
      <protection hidden="1"/>
    </xf>
    <xf numFmtId="0" fontId="24" fillId="0" borderId="12" xfId="77" applyFont="1" applyBorder="1" applyAlignment="1" applyProtection="1">
      <alignment horizontal="left" indent="1"/>
      <protection hidden="1"/>
    </xf>
    <xf numFmtId="0" fontId="24" fillId="0" borderId="12" xfId="77" applyFont="1" applyBorder="1" applyProtection="1">
      <alignment/>
      <protection hidden="1"/>
    </xf>
    <xf numFmtId="0" fontId="24" fillId="0" borderId="12" xfId="77" applyFont="1" applyBorder="1" applyAlignment="1" applyProtection="1">
      <alignment horizontal="center"/>
      <protection hidden="1"/>
    </xf>
    <xf numFmtId="0" fontId="23" fillId="0" borderId="12" xfId="77" applyFont="1" applyBorder="1" applyAlignment="1" applyProtection="1">
      <alignment horizontal="center"/>
      <protection hidden="1"/>
    </xf>
    <xf numFmtId="0" fontId="24" fillId="0" borderId="12" xfId="77" applyFont="1" applyBorder="1" applyAlignment="1" applyProtection="1">
      <alignment horizontal="center"/>
      <protection locked="0"/>
    </xf>
    <xf numFmtId="0" fontId="22" fillId="0" borderId="12" xfId="77" applyFont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textRotation="90"/>
    </xf>
    <xf numFmtId="1" fontId="0" fillId="0" borderId="0" xfId="0" applyNumberFormat="1" applyAlignment="1">
      <alignment horizontal="center"/>
    </xf>
    <xf numFmtId="0" fontId="35" fillId="0" borderId="0" xfId="0" applyFont="1" applyBorder="1" applyAlignment="1">
      <alignment/>
    </xf>
    <xf numFmtId="0" fontId="38" fillId="0" borderId="0" xfId="75" applyFont="1">
      <alignment/>
      <protection/>
    </xf>
    <xf numFmtId="0" fontId="37" fillId="0" borderId="0" xfId="75" applyFont="1">
      <alignment/>
      <protection/>
    </xf>
    <xf numFmtId="0" fontId="3" fillId="0" borderId="0" xfId="75" applyAlignment="1">
      <alignment horizontal="left"/>
      <protection/>
    </xf>
    <xf numFmtId="0" fontId="37" fillId="0" borderId="0" xfId="75" applyFont="1" applyAlignment="1">
      <alignment horizontal="left"/>
      <protection/>
    </xf>
    <xf numFmtId="0" fontId="3" fillId="0" borderId="0" xfId="75" applyFont="1">
      <alignment/>
      <protection/>
    </xf>
    <xf numFmtId="0" fontId="39" fillId="0" borderId="0" xfId="75" applyFont="1">
      <alignment/>
      <protection/>
    </xf>
    <xf numFmtId="0" fontId="0" fillId="0" borderId="0" xfId="77" applyFont="1" applyAlignment="1" applyProtection="1">
      <alignment/>
      <protection hidden="1"/>
    </xf>
    <xf numFmtId="0" fontId="30" fillId="0" borderId="0" xfId="77" applyFont="1" applyProtection="1">
      <alignment/>
      <protection hidden="1"/>
    </xf>
    <xf numFmtId="0" fontId="24" fillId="0" borderId="0" xfId="77" applyFont="1" applyAlignment="1" applyProtection="1">
      <alignment/>
      <protection hidden="1"/>
    </xf>
    <xf numFmtId="0" fontId="21" fillId="0" borderId="0" xfId="77" applyFont="1" applyAlignment="1" applyProtection="1">
      <alignment horizontal="left"/>
      <protection hidden="1"/>
    </xf>
    <xf numFmtId="0" fontId="21" fillId="0" borderId="0" xfId="77" applyFont="1" applyAlignment="1" applyProtection="1">
      <alignment/>
      <protection hidden="1"/>
    </xf>
    <xf numFmtId="0" fontId="0" fillId="0" borderId="0" xfId="77" applyFont="1" applyProtection="1">
      <alignment/>
      <protection hidden="1"/>
    </xf>
    <xf numFmtId="0" fontId="3" fillId="0" borderId="0" xfId="77" applyProtection="1">
      <alignment/>
      <protection hidden="1"/>
    </xf>
    <xf numFmtId="0" fontId="0" fillId="26" borderId="0" xfId="77" applyFont="1" applyFill="1" applyAlignment="1" applyProtection="1">
      <alignment/>
      <protection hidden="1"/>
    </xf>
    <xf numFmtId="0" fontId="24" fillId="26" borderId="0" xfId="77" applyFont="1" applyFill="1" applyBorder="1" applyAlignment="1" applyProtection="1">
      <alignment horizontal="center"/>
      <protection hidden="1"/>
    </xf>
    <xf numFmtId="0" fontId="24" fillId="26" borderId="0" xfId="77" applyFont="1" applyFill="1" applyBorder="1" applyProtection="1">
      <alignment/>
      <protection hidden="1"/>
    </xf>
    <xf numFmtId="0" fontId="24" fillId="26" borderId="0" xfId="77" applyFont="1" applyFill="1" applyBorder="1" applyAlignment="1" applyProtection="1">
      <alignment vertical="center"/>
      <protection hidden="1"/>
    </xf>
    <xf numFmtId="0" fontId="3" fillId="26" borderId="0" xfId="77" applyFill="1" applyProtection="1">
      <alignment/>
      <protection hidden="1"/>
    </xf>
    <xf numFmtId="0" fontId="23" fillId="0" borderId="0" xfId="77" applyFont="1" applyAlignment="1" applyProtection="1">
      <alignment horizontal="center"/>
      <protection hidden="1"/>
    </xf>
    <xf numFmtId="0" fontId="23" fillId="0" borderId="0" xfId="77" applyFont="1" applyFill="1" applyBorder="1" applyAlignment="1" applyProtection="1">
      <alignment horizontal="center" vertical="center"/>
      <protection hidden="1"/>
    </xf>
    <xf numFmtId="0" fontId="23" fillId="0" borderId="0" xfId="77" applyFont="1" applyFill="1" applyBorder="1" applyAlignment="1" applyProtection="1">
      <alignment vertical="center"/>
      <protection hidden="1"/>
    </xf>
    <xf numFmtId="0" fontId="23" fillId="0" borderId="0" xfId="77" applyFont="1" applyFill="1" applyBorder="1" applyAlignment="1" applyProtection="1">
      <alignment horizontal="left" vertical="center" indent="1"/>
      <protection hidden="1"/>
    </xf>
    <xf numFmtId="0" fontId="30" fillId="8" borderId="0" xfId="77" applyFont="1" applyFill="1" applyAlignment="1" applyProtection="1" quotePrefix="1">
      <alignment horizontal="center"/>
      <protection hidden="1"/>
    </xf>
    <xf numFmtId="0" fontId="30" fillId="0" borderId="0" xfId="77" applyFont="1" applyFill="1" applyAlignment="1" applyProtection="1">
      <alignment horizontal="center"/>
      <protection hidden="1"/>
    </xf>
    <xf numFmtId="0" fontId="40" fillId="0" borderId="0" xfId="77" applyFont="1" applyAlignment="1" applyProtection="1">
      <alignment horizontal="center"/>
      <protection hidden="1"/>
    </xf>
    <xf numFmtId="0" fontId="40" fillId="0" borderId="0" xfId="77" applyFont="1" applyProtection="1">
      <alignment/>
      <protection locked="0"/>
    </xf>
    <xf numFmtId="0" fontId="0" fillId="0" borderId="0" xfId="77" applyFont="1" applyAlignment="1" applyProtection="1">
      <alignment horizontal="center"/>
      <protection hidden="1"/>
    </xf>
    <xf numFmtId="0" fontId="0" fillId="0" borderId="0" xfId="77" applyFont="1" applyAlignment="1" applyProtection="1">
      <alignment horizontal="left" indent="1"/>
      <protection locked="0"/>
    </xf>
    <xf numFmtId="0" fontId="30" fillId="8" borderId="0" xfId="77" applyFont="1" applyFill="1" applyAlignment="1" applyProtection="1">
      <alignment horizontal="center"/>
      <protection hidden="1"/>
    </xf>
    <xf numFmtId="0" fontId="22" fillId="0" borderId="0" xfId="77" applyFont="1" applyAlignment="1" applyProtection="1">
      <alignment horizontal="center"/>
      <protection hidden="1"/>
    </xf>
    <xf numFmtId="0" fontId="21" fillId="0" borderId="0" xfId="77" applyFont="1" applyAlignment="1" applyProtection="1">
      <alignment horizontal="left" indent="1"/>
      <protection hidden="1"/>
    </xf>
    <xf numFmtId="0" fontId="36" fillId="0" borderId="0" xfId="0" applyFont="1" applyBorder="1" applyAlignment="1">
      <alignment textRotation="90"/>
    </xf>
    <xf numFmtId="0" fontId="4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2" fillId="0" borderId="0" xfId="0" applyFont="1" applyAlignment="1">
      <alignment/>
    </xf>
    <xf numFmtId="0" fontId="24" fillId="0" borderId="13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22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0" fontId="22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0" fontId="42" fillId="25" borderId="0" xfId="0" applyFont="1" applyFill="1" applyAlignment="1">
      <alignment/>
    </xf>
    <xf numFmtId="0" fontId="44" fillId="25" borderId="0" xfId="0" applyFont="1" applyFill="1" applyAlignment="1">
      <alignment horizontal="center"/>
    </xf>
    <xf numFmtId="0" fontId="44" fillId="25" borderId="0" xfId="0" applyFont="1" applyFill="1" applyBorder="1" applyAlignment="1">
      <alignment horizontal="center"/>
    </xf>
    <xf numFmtId="1" fontId="45" fillId="25" borderId="0" xfId="0" applyNumberFormat="1" applyFont="1" applyFill="1" applyAlignment="1">
      <alignment horizontal="center"/>
    </xf>
    <xf numFmtId="0" fontId="43" fillId="0" borderId="11" xfId="0" applyFont="1" applyBorder="1" applyAlignment="1">
      <alignment horizontal="center"/>
    </xf>
    <xf numFmtId="0" fontId="24" fillId="0" borderId="15" xfId="77" applyFont="1" applyBorder="1" applyAlignment="1" applyProtection="1">
      <alignment horizontal="center"/>
      <protection locked="0"/>
    </xf>
    <xf numFmtId="0" fontId="24" fillId="0" borderId="0" xfId="77" applyFont="1" applyBorder="1" applyAlignment="1" applyProtection="1">
      <alignment horizontal="left" indent="1"/>
      <protection hidden="1"/>
    </xf>
    <xf numFmtId="0" fontId="24" fillId="0" borderId="16" xfId="77" applyFont="1" applyBorder="1" applyAlignment="1" applyProtection="1">
      <alignment horizontal="center"/>
      <protection locked="0"/>
    </xf>
    <xf numFmtId="0" fontId="24" fillId="0" borderId="11" xfId="77" applyFont="1" applyBorder="1" applyAlignment="1" applyProtection="1">
      <alignment horizontal="left" indent="1"/>
      <protection hidden="1"/>
    </xf>
    <xf numFmtId="0" fontId="24" fillId="0" borderId="11" xfId="77" applyFont="1" applyBorder="1" applyProtection="1">
      <alignment/>
      <protection hidden="1"/>
    </xf>
    <xf numFmtId="0" fontId="24" fillId="0" borderId="11" xfId="77" applyFont="1" applyBorder="1" applyAlignment="1" applyProtection="1">
      <alignment horizontal="center"/>
      <protection hidden="1"/>
    </xf>
    <xf numFmtId="0" fontId="22" fillId="0" borderId="17" xfId="77" applyFont="1" applyBorder="1" applyAlignment="1" applyProtection="1">
      <alignment/>
      <protection hidden="1"/>
    </xf>
    <xf numFmtId="0" fontId="23" fillId="0" borderId="11" xfId="77" applyFont="1" applyBorder="1" applyAlignment="1" applyProtection="1">
      <alignment horizontal="center"/>
      <protection hidden="1"/>
    </xf>
    <xf numFmtId="0" fontId="24" fillId="0" borderId="18" xfId="77" applyFont="1" applyBorder="1" applyAlignment="1" applyProtection="1">
      <alignment horizontal="center"/>
      <protection locked="0"/>
    </xf>
    <xf numFmtId="0" fontId="30" fillId="0" borderId="0" xfId="0" applyFont="1" applyBorder="1" applyAlignment="1">
      <alignment/>
    </xf>
    <xf numFmtId="0" fontId="22" fillId="25" borderId="0" xfId="77" applyFont="1" applyFill="1" applyBorder="1" applyAlignment="1" applyProtection="1">
      <alignment horizontal="right"/>
      <protection hidden="1"/>
    </xf>
    <xf numFmtId="0" fontId="23" fillId="8" borderId="0" xfId="77" applyFont="1" applyFill="1" applyBorder="1" applyAlignment="1" applyProtection="1">
      <alignment horizontal="right"/>
      <protection hidden="1"/>
    </xf>
    <xf numFmtId="0" fontId="22" fillId="0" borderId="11" xfId="77" applyFont="1" applyBorder="1" applyAlignment="1" applyProtection="1">
      <alignment/>
      <protection hidden="1"/>
    </xf>
    <xf numFmtId="0" fontId="25" fillId="7" borderId="0" xfId="77" applyFont="1" applyFill="1" applyBorder="1" applyAlignment="1" applyProtection="1">
      <alignment horizontal="center"/>
      <protection hidden="1"/>
    </xf>
    <xf numFmtId="0" fontId="23" fillId="7" borderId="0" xfId="77" applyFont="1" applyFill="1" applyAlignment="1" applyProtection="1">
      <alignment horizontal="center"/>
      <protection hidden="1"/>
    </xf>
    <xf numFmtId="0" fontId="0" fillId="0" borderId="11" xfId="77" applyFont="1" applyBorder="1" applyAlignment="1" applyProtection="1">
      <alignment horizontal="center"/>
      <protection locked="0"/>
    </xf>
    <xf numFmtId="0" fontId="0" fillId="0" borderId="18" xfId="77" applyFont="1" applyBorder="1" applyAlignment="1" applyProtection="1">
      <alignment horizontal="center"/>
      <protection locked="0"/>
    </xf>
    <xf numFmtId="0" fontId="24" fillId="0" borderId="16" xfId="77" applyFont="1" applyBorder="1" applyAlignment="1" applyProtection="1">
      <alignment horizontal="center"/>
      <protection hidden="1"/>
    </xf>
    <xf numFmtId="0" fontId="24" fillId="0" borderId="15" xfId="77" applyFont="1" applyBorder="1" applyAlignment="1" applyProtection="1">
      <alignment horizontal="center"/>
      <protection hidden="1"/>
    </xf>
    <xf numFmtId="0" fontId="24" fillId="0" borderId="18" xfId="77" applyFont="1" applyBorder="1" applyAlignment="1" applyProtection="1">
      <alignment horizontal="center"/>
      <protection hidden="1"/>
    </xf>
    <xf numFmtId="0" fontId="0" fillId="0" borderId="16" xfId="0" applyBorder="1" applyAlignment="1">
      <alignment/>
    </xf>
    <xf numFmtId="0" fontId="24" fillId="0" borderId="0" xfId="77" applyFont="1" applyFill="1" applyBorder="1" applyAlignment="1" applyProtection="1">
      <alignment horizontal="center"/>
      <protection locked="0"/>
    </xf>
    <xf numFmtId="0" fontId="24" fillId="0" borderId="0" xfId="77" applyFont="1" applyFill="1" applyProtection="1">
      <alignment/>
      <protection hidden="1"/>
    </xf>
    <xf numFmtId="0" fontId="24" fillId="0" borderId="0" xfId="77" applyFont="1" applyFill="1" applyAlignment="1" applyProtection="1">
      <alignment horizontal="center"/>
      <protection hidden="1"/>
    </xf>
    <xf numFmtId="0" fontId="0" fillId="0" borderId="16" xfId="0" applyBorder="1" applyAlignment="1">
      <alignment horizontal="center"/>
    </xf>
    <xf numFmtId="0" fontId="31" fillId="0" borderId="0" xfId="0" applyFont="1" applyAlignment="1">
      <alignment horizontal="center"/>
    </xf>
    <xf numFmtId="2" fontId="23" fillId="7" borderId="0" xfId="77" applyNumberFormat="1" applyFont="1" applyFill="1" applyBorder="1" applyAlignment="1" applyProtection="1">
      <alignment horizontal="center"/>
      <protection hidden="1"/>
    </xf>
    <xf numFmtId="0" fontId="23" fillId="26" borderId="0" xfId="77" applyFont="1" applyFill="1" applyBorder="1" applyAlignment="1" applyProtection="1">
      <alignment horizontal="center" vertical="center" wrapText="1"/>
      <protection hidden="1"/>
    </xf>
    <xf numFmtId="0" fontId="23" fillId="26" borderId="0" xfId="77" applyFont="1" applyFill="1" applyBorder="1" applyAlignment="1" applyProtection="1">
      <alignment horizontal="center" vertical="center"/>
      <protection hidden="1"/>
    </xf>
    <xf numFmtId="0" fontId="21" fillId="7" borderId="0" xfId="77" applyFont="1" applyFill="1" applyBorder="1" applyAlignment="1" applyProtection="1">
      <alignment horizontal="center"/>
      <protection hidden="1"/>
    </xf>
    <xf numFmtId="0" fontId="28" fillId="0" borderId="0" xfId="77" applyFont="1" applyBorder="1" applyAlignment="1" applyProtection="1">
      <alignment vertical="center"/>
      <protection hidden="1"/>
    </xf>
    <xf numFmtId="0" fontId="24" fillId="0" borderId="0" xfId="77" applyFont="1" applyBorder="1" applyAlignment="1" applyProtection="1">
      <alignment vertical="center"/>
      <protection hidden="1"/>
    </xf>
    <xf numFmtId="0" fontId="26" fillId="0" borderId="0" xfId="77" applyFont="1" applyBorder="1" applyAlignment="1" applyProtection="1">
      <alignment/>
      <protection hidden="1"/>
    </xf>
    <xf numFmtId="0" fontId="23" fillId="26" borderId="0" xfId="77" applyFont="1" applyFill="1" applyAlignment="1" applyProtection="1">
      <alignment horizontal="center" wrapText="1"/>
      <protection hidden="1"/>
    </xf>
    <xf numFmtId="0" fontId="23" fillId="26" borderId="0" xfId="77" applyFont="1" applyFill="1" applyAlignment="1" applyProtection="1">
      <alignment horizontal="center"/>
      <protection hidden="1"/>
    </xf>
    <xf numFmtId="0" fontId="42" fillId="0" borderId="0" xfId="0" applyFont="1" applyBorder="1" applyAlignment="1">
      <alignment horizontal="center" textRotation="90"/>
    </xf>
    <xf numFmtId="0" fontId="42" fillId="0" borderId="11" xfId="0" applyFont="1" applyBorder="1" applyAlignment="1">
      <alignment horizontal="center" textRotation="90"/>
    </xf>
    <xf numFmtId="0" fontId="22" fillId="0" borderId="19" xfId="77" applyFont="1" applyBorder="1" applyAlignment="1" applyProtection="1">
      <alignment/>
      <protection hidden="1"/>
    </xf>
    <xf numFmtId="0" fontId="1" fillId="0" borderId="0" xfId="76">
      <alignment/>
      <protection/>
    </xf>
    <xf numFmtId="0" fontId="1" fillId="0" borderId="0" xfId="76" applyAlignment="1">
      <alignment horizontal="center"/>
      <protection/>
    </xf>
    <xf numFmtId="0" fontId="18" fillId="0" borderId="0" xfId="76" applyFont="1">
      <alignment/>
      <protection/>
    </xf>
    <xf numFmtId="49" fontId="1" fillId="0" borderId="20" xfId="76" applyNumberFormat="1" applyBorder="1" applyAlignment="1">
      <alignment horizontal="center"/>
      <protection/>
    </xf>
    <xf numFmtId="0" fontId="1" fillId="0" borderId="21" xfId="76" applyBorder="1" applyAlignment="1">
      <alignment horizontal="center"/>
      <protection/>
    </xf>
    <xf numFmtId="49" fontId="1" fillId="0" borderId="20" xfId="76" applyNumberFormat="1" applyFill="1" applyBorder="1" applyAlignment="1">
      <alignment horizontal="center"/>
      <protection/>
    </xf>
    <xf numFmtId="49" fontId="18" fillId="0" borderId="22" xfId="76" applyNumberFormat="1" applyFont="1" applyBorder="1" applyAlignment="1">
      <alignment/>
      <protection/>
    </xf>
    <xf numFmtId="49" fontId="18" fillId="0" borderId="23" xfId="76" applyNumberFormat="1" applyFont="1" applyBorder="1" applyAlignment="1">
      <alignment/>
      <protection/>
    </xf>
    <xf numFmtId="49" fontId="18" fillId="0" borderId="24" xfId="76" applyNumberFormat="1" applyFont="1" applyBorder="1" applyAlignment="1">
      <alignment/>
      <protection/>
    </xf>
    <xf numFmtId="49" fontId="1" fillId="0" borderId="25" xfId="76" applyNumberFormat="1" applyBorder="1" applyAlignment="1">
      <alignment horizontal="center"/>
      <protection/>
    </xf>
    <xf numFmtId="0" fontId="1" fillId="0" borderId="26" xfId="76" applyBorder="1">
      <alignment/>
      <protection/>
    </xf>
    <xf numFmtId="49" fontId="1" fillId="0" borderId="26" xfId="76" applyNumberFormat="1" applyBorder="1" applyAlignment="1">
      <alignment horizontal="center"/>
      <protection/>
    </xf>
    <xf numFmtId="49" fontId="1" fillId="0" borderId="20" xfId="76" applyNumberFormat="1" applyBorder="1" applyAlignment="1">
      <alignment horizontal="center"/>
      <protection/>
    </xf>
    <xf numFmtId="49" fontId="18" fillId="0" borderId="27" xfId="76" applyNumberFormat="1" applyFont="1" applyFill="1" applyBorder="1" applyAlignment="1">
      <alignment horizontal="center"/>
      <protection/>
    </xf>
    <xf numFmtId="49" fontId="18" fillId="0" borderId="26" xfId="76" applyNumberFormat="1" applyFont="1" applyFill="1" applyBorder="1" applyAlignment="1">
      <alignment horizontal="center"/>
      <protection/>
    </xf>
    <xf numFmtId="49" fontId="18" fillId="0" borderId="20" xfId="76" applyNumberFormat="1" applyFont="1" applyFill="1" applyBorder="1" applyAlignment="1">
      <alignment horizontal="center"/>
      <protection/>
    </xf>
    <xf numFmtId="49" fontId="18" fillId="0" borderId="28" xfId="76" applyNumberFormat="1" applyFont="1" applyBorder="1" applyAlignment="1">
      <alignment horizontal="center"/>
      <protection/>
    </xf>
    <xf numFmtId="49" fontId="18" fillId="0" borderId="0" xfId="76" applyNumberFormat="1" applyFont="1" applyFill="1" applyBorder="1" applyAlignment="1">
      <alignment horizontal="center"/>
      <protection/>
    </xf>
    <xf numFmtId="0" fontId="1" fillId="0" borderId="26" xfId="76" applyBorder="1" applyAlignment="1">
      <alignment horizontal="center"/>
      <protection/>
    </xf>
    <xf numFmtId="1" fontId="1" fillId="0" borderId="26" xfId="76" applyNumberFormat="1" applyBorder="1" applyAlignment="1">
      <alignment horizontal="center"/>
      <protection/>
    </xf>
    <xf numFmtId="1" fontId="1" fillId="0" borderId="20" xfId="76" applyNumberFormat="1" applyBorder="1" applyAlignment="1">
      <alignment horizontal="center"/>
      <protection/>
    </xf>
    <xf numFmtId="1" fontId="18" fillId="0" borderId="27" xfId="76" applyNumberFormat="1" applyFont="1" applyBorder="1">
      <alignment/>
      <protection/>
    </xf>
    <xf numFmtId="0" fontId="18" fillId="0" borderId="26" xfId="76" applyFont="1" applyFill="1" applyBorder="1" applyAlignment="1" quotePrefix="1">
      <alignment horizontal="center"/>
      <protection/>
    </xf>
    <xf numFmtId="1" fontId="18" fillId="0" borderId="20" xfId="76" applyNumberFormat="1" applyFont="1" applyBorder="1">
      <alignment/>
      <protection/>
    </xf>
    <xf numFmtId="1" fontId="1" fillId="0" borderId="28" xfId="76" applyNumberFormat="1" applyBorder="1" applyAlignment="1">
      <alignment horizontal="center"/>
      <protection/>
    </xf>
    <xf numFmtId="0" fontId="1" fillId="0" borderId="20" xfId="76" applyBorder="1" applyAlignment="1">
      <alignment horizontal="center"/>
      <protection/>
    </xf>
    <xf numFmtId="0" fontId="1" fillId="0" borderId="28" xfId="76" applyBorder="1" applyAlignment="1">
      <alignment horizontal="center"/>
      <protection/>
    </xf>
    <xf numFmtId="0" fontId="46" fillId="0" borderId="26" xfId="76" applyFont="1" applyBorder="1">
      <alignment/>
      <protection/>
    </xf>
    <xf numFmtId="0" fontId="46" fillId="0" borderId="26" xfId="76" applyFont="1" applyBorder="1" applyAlignment="1">
      <alignment horizontal="center"/>
      <protection/>
    </xf>
    <xf numFmtId="1" fontId="46" fillId="0" borderId="26" xfId="76" applyNumberFormat="1" applyFont="1" applyBorder="1" applyAlignment="1">
      <alignment horizontal="center"/>
      <protection/>
    </xf>
    <xf numFmtId="1" fontId="46" fillId="0" borderId="20" xfId="76" applyNumberFormat="1" applyFont="1" applyBorder="1" applyAlignment="1">
      <alignment horizontal="center"/>
      <protection/>
    </xf>
    <xf numFmtId="1" fontId="47" fillId="0" borderId="27" xfId="76" applyNumberFormat="1" applyFont="1" applyBorder="1">
      <alignment/>
      <protection/>
    </xf>
    <xf numFmtId="0" fontId="47" fillId="0" borderId="26" xfId="76" applyFont="1" applyFill="1" applyBorder="1" applyAlignment="1" quotePrefix="1">
      <alignment horizontal="center"/>
      <protection/>
    </xf>
    <xf numFmtId="1" fontId="47" fillId="0" borderId="20" xfId="76" applyNumberFormat="1" applyFont="1" applyBorder="1">
      <alignment/>
      <protection/>
    </xf>
    <xf numFmtId="1" fontId="46" fillId="0" borderId="28" xfId="76" applyNumberFormat="1" applyFont="1" applyBorder="1" applyAlignment="1">
      <alignment horizontal="center"/>
      <protection/>
    </xf>
    <xf numFmtId="0" fontId="46" fillId="0" borderId="0" xfId="76" applyFont="1" applyAlignment="1">
      <alignment horizontal="center"/>
      <protection/>
    </xf>
    <xf numFmtId="49" fontId="1" fillId="0" borderId="21" xfId="76" applyNumberFormat="1" applyBorder="1" applyAlignment="1">
      <alignment horizontal="center"/>
      <protection/>
    </xf>
    <xf numFmtId="49" fontId="1" fillId="0" borderId="20" xfId="76" applyNumberFormat="1" applyFill="1" applyBorder="1" applyAlignment="1">
      <alignment horizontal="center"/>
      <protection/>
    </xf>
    <xf numFmtId="49" fontId="1" fillId="0" borderId="21" xfId="76" applyNumberFormat="1" applyFill="1" applyBorder="1" applyAlignment="1">
      <alignment horizontal="center"/>
      <protection/>
    </xf>
    <xf numFmtId="49" fontId="18" fillId="0" borderId="29" xfId="76" applyNumberFormat="1" applyFont="1" applyFill="1" applyBorder="1" applyAlignment="1">
      <alignment horizontal="center"/>
      <protection/>
    </xf>
    <xf numFmtId="0" fontId="18" fillId="0" borderId="27" xfId="76" applyFont="1" applyBorder="1">
      <alignment/>
      <protection/>
    </xf>
    <xf numFmtId="0" fontId="18" fillId="0" borderId="26" xfId="76" applyFont="1" applyBorder="1">
      <alignment/>
      <protection/>
    </xf>
    <xf numFmtId="0" fontId="18" fillId="0" borderId="20" xfId="76" applyFont="1" applyBorder="1">
      <alignment/>
      <protection/>
    </xf>
    <xf numFmtId="0" fontId="18" fillId="0" borderId="29" xfId="76" applyFont="1" applyBorder="1">
      <alignment/>
      <protection/>
    </xf>
    <xf numFmtId="0" fontId="1" fillId="0" borderId="0" xfId="76" applyBorder="1">
      <alignment/>
      <protection/>
    </xf>
    <xf numFmtId="0" fontId="1" fillId="0" borderId="0" xfId="76" applyBorder="1" applyAlignment="1">
      <alignment horizontal="center"/>
      <protection/>
    </xf>
    <xf numFmtId="1" fontId="1" fillId="0" borderId="0" xfId="76" applyNumberFormat="1" applyBorder="1" applyAlignment="1">
      <alignment horizontal="center"/>
      <protection/>
    </xf>
    <xf numFmtId="1" fontId="18" fillId="0" borderId="0" xfId="76" applyNumberFormat="1" applyFont="1" applyBorder="1">
      <alignment/>
      <protection/>
    </xf>
    <xf numFmtId="0" fontId="18" fillId="0" borderId="0" xfId="76" applyFont="1" applyFill="1" applyBorder="1" applyAlignment="1" quotePrefix="1">
      <alignment horizontal="center"/>
      <protection/>
    </xf>
    <xf numFmtId="1" fontId="18" fillId="0" borderId="26" xfId="76" applyNumberFormat="1" applyFont="1" applyBorder="1">
      <alignment/>
      <protection/>
    </xf>
    <xf numFmtId="1" fontId="47" fillId="0" borderId="26" xfId="76" applyNumberFormat="1" applyFont="1" applyBorder="1">
      <alignment/>
      <protection/>
    </xf>
    <xf numFmtId="49" fontId="1" fillId="0" borderId="0" xfId="76" applyNumberFormat="1" applyBorder="1" applyAlignment="1">
      <alignment horizontal="center"/>
      <protection/>
    </xf>
    <xf numFmtId="49" fontId="1" fillId="0" borderId="0" xfId="76" applyNumberFormat="1" applyFill="1" applyBorder="1" applyAlignment="1">
      <alignment horizontal="center"/>
      <protection/>
    </xf>
    <xf numFmtId="49" fontId="18" fillId="0" borderId="0" xfId="76" applyNumberFormat="1" applyFont="1" applyBorder="1" applyAlignment="1">
      <alignment/>
      <protection/>
    </xf>
    <xf numFmtId="49" fontId="1" fillId="0" borderId="26" xfId="76" applyNumberFormat="1" applyFill="1" applyBorder="1" applyAlignment="1">
      <alignment horizontal="center"/>
      <protection/>
    </xf>
    <xf numFmtId="0" fontId="1" fillId="0" borderId="30" xfId="76" applyBorder="1">
      <alignment/>
      <protection/>
    </xf>
    <xf numFmtId="49" fontId="1" fillId="0" borderId="30" xfId="76" applyNumberFormat="1" applyBorder="1" applyAlignment="1">
      <alignment horizontal="center"/>
      <protection/>
    </xf>
    <xf numFmtId="49" fontId="1" fillId="0" borderId="31" xfId="76" applyNumberFormat="1" applyBorder="1" applyAlignment="1">
      <alignment horizontal="center"/>
      <protection/>
    </xf>
    <xf numFmtId="49" fontId="18" fillId="0" borderId="32" xfId="76" applyNumberFormat="1" applyFont="1" applyFill="1" applyBorder="1" applyAlignment="1">
      <alignment horizontal="center"/>
      <protection/>
    </xf>
    <xf numFmtId="49" fontId="18" fillId="0" borderId="30" xfId="76" applyNumberFormat="1" applyFont="1" applyFill="1" applyBorder="1" applyAlignment="1">
      <alignment horizontal="center"/>
      <protection/>
    </xf>
    <xf numFmtId="49" fontId="18" fillId="0" borderId="33" xfId="76" applyNumberFormat="1" applyFont="1" applyFill="1" applyBorder="1" applyAlignment="1">
      <alignment horizontal="center"/>
      <protection/>
    </xf>
    <xf numFmtId="49" fontId="18" fillId="0" borderId="34" xfId="76" applyNumberFormat="1" applyFont="1" applyBorder="1" applyAlignment="1">
      <alignment horizontal="center"/>
      <protection/>
    </xf>
    <xf numFmtId="49" fontId="18" fillId="0" borderId="27" xfId="76" applyNumberFormat="1" applyFont="1" applyBorder="1" applyAlignment="1">
      <alignment/>
      <protection/>
    </xf>
    <xf numFmtId="49" fontId="18" fillId="0" borderId="26" xfId="76" applyNumberFormat="1" applyFont="1" applyBorder="1" applyAlignment="1">
      <alignment/>
      <protection/>
    </xf>
    <xf numFmtId="49" fontId="18" fillId="0" borderId="20" xfId="76" applyNumberFormat="1" applyFont="1" applyBorder="1" applyAlignment="1">
      <alignment/>
      <protection/>
    </xf>
    <xf numFmtId="49" fontId="18" fillId="0" borderId="22" xfId="76" applyNumberFormat="1" applyFont="1" applyFill="1" applyBorder="1" applyAlignment="1">
      <alignment horizontal="center"/>
      <protection/>
    </xf>
    <xf numFmtId="49" fontId="18" fillId="0" borderId="23" xfId="76" applyNumberFormat="1" applyFont="1" applyFill="1" applyBorder="1" applyAlignment="1">
      <alignment horizontal="center"/>
      <protection/>
    </xf>
    <xf numFmtId="49" fontId="18" fillId="0" borderId="24" xfId="76" applyNumberFormat="1" applyFont="1" applyFill="1" applyBorder="1" applyAlignment="1">
      <alignment horizontal="center"/>
      <protection/>
    </xf>
    <xf numFmtId="49" fontId="18" fillId="0" borderId="25" xfId="76" applyNumberFormat="1" applyFont="1" applyBorder="1" applyAlignment="1">
      <alignment horizontal="center"/>
      <protection/>
    </xf>
    <xf numFmtId="49" fontId="1" fillId="0" borderId="28" xfId="76" applyNumberFormat="1" applyBorder="1" applyAlignment="1">
      <alignment horizontal="center"/>
      <protection/>
    </xf>
    <xf numFmtId="1" fontId="18" fillId="0" borderId="29" xfId="76" applyNumberFormat="1" applyFont="1" applyBorder="1">
      <alignment/>
      <protection/>
    </xf>
    <xf numFmtId="0" fontId="1" fillId="0" borderId="26" xfId="76" applyFill="1" applyBorder="1">
      <alignment/>
      <protection/>
    </xf>
    <xf numFmtId="0" fontId="1" fillId="0" borderId="28" xfId="76" applyFill="1" applyBorder="1" applyAlignment="1">
      <alignment horizontal="center"/>
      <protection/>
    </xf>
    <xf numFmtId="0" fontId="52" fillId="0" borderId="0" xfId="76" applyFont="1">
      <alignment/>
      <protection/>
    </xf>
    <xf numFmtId="1" fontId="1" fillId="0" borderId="26" xfId="76" applyNumberFormat="1" applyBorder="1">
      <alignment/>
      <protection/>
    </xf>
    <xf numFmtId="1" fontId="1" fillId="0" borderId="0" xfId="76" applyNumberFormat="1">
      <alignment/>
      <protection/>
    </xf>
    <xf numFmtId="0" fontId="18" fillId="0" borderId="0" xfId="76" applyFont="1" applyFill="1" applyBorder="1" applyAlignment="1">
      <alignment horizontal="center"/>
      <protection/>
    </xf>
    <xf numFmtId="1" fontId="1" fillId="0" borderId="28" xfId="76" applyNumberFormat="1" applyBorder="1">
      <alignment/>
      <protection/>
    </xf>
    <xf numFmtId="1" fontId="1" fillId="0" borderId="0" xfId="76" applyNumberFormat="1" applyBorder="1">
      <alignment/>
      <protection/>
    </xf>
    <xf numFmtId="0" fontId="1" fillId="0" borderId="26" xfId="76" applyFont="1" applyBorder="1">
      <alignment/>
      <protection/>
    </xf>
    <xf numFmtId="0" fontId="42" fillId="0" borderId="0" xfId="74" applyNumberFormat="1" applyFont="1" applyFill="1" applyBorder="1" applyAlignment="1" applyProtection="1">
      <alignment/>
      <protection locked="0"/>
    </xf>
    <xf numFmtId="0" fontId="3" fillId="0" borderId="0" xfId="74">
      <alignment/>
      <protection/>
    </xf>
    <xf numFmtId="0" fontId="42" fillId="0" borderId="0" xfId="74" applyFont="1" applyAlignment="1">
      <alignment horizontal="left"/>
      <protection/>
    </xf>
    <xf numFmtId="0" fontId="42" fillId="0" borderId="0" xfId="74" applyNumberFormat="1" applyFont="1" applyFill="1" applyBorder="1" applyAlignment="1" applyProtection="1">
      <alignment horizontal="center"/>
      <protection locked="0"/>
    </xf>
    <xf numFmtId="0" fontId="42" fillId="0" borderId="0" xfId="74" applyFont="1">
      <alignment/>
      <protection/>
    </xf>
    <xf numFmtId="0" fontId="42" fillId="0" borderId="0" xfId="74" applyNumberFormat="1" applyFont="1" applyFill="1" applyBorder="1" applyAlignment="1" applyProtection="1">
      <alignment horizontal="right"/>
      <protection locked="0"/>
    </xf>
    <xf numFmtId="0" fontId="42" fillId="0" borderId="0" xfId="74" applyNumberFormat="1" applyFont="1" applyFill="1" applyBorder="1" applyAlignment="1" applyProtection="1">
      <alignment horizontal="left"/>
      <protection locked="0"/>
    </xf>
    <xf numFmtId="4" fontId="42" fillId="0" borderId="0" xfId="74" applyNumberFormat="1" applyFont="1" applyFill="1" applyBorder="1" applyAlignment="1" applyProtection="1">
      <alignment horizontal="left"/>
      <protection locked="0"/>
    </xf>
    <xf numFmtId="1" fontId="24" fillId="0" borderId="0" xfId="0" applyNumberFormat="1" applyFont="1" applyAlignment="1">
      <alignment horizontal="center"/>
    </xf>
  </cellXfs>
  <cellStyles count="7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 % - Dekorfärg1" xfId="27"/>
    <cellStyle name="40 % - Dekorfärg2" xfId="28"/>
    <cellStyle name="40 % - Dekorfärg3" xfId="29"/>
    <cellStyle name="40 % - Dekorfärg4" xfId="30"/>
    <cellStyle name="40 % - Dekorfärg5" xfId="31"/>
    <cellStyle name="40 % - Dekorfärg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 % - Dekorfärg1" xfId="39"/>
    <cellStyle name="60 % - Dekorfärg2" xfId="40"/>
    <cellStyle name="60 % - Dekorfärg3" xfId="41"/>
    <cellStyle name="60 % - Dekorfärg4" xfId="42"/>
    <cellStyle name="60 % - Dekorfärg5" xfId="43"/>
    <cellStyle name="60 % - Dekorfärg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nteckning" xfId="51"/>
    <cellStyle name="Beräkning" xfId="52"/>
    <cellStyle name="Bra" xfId="53"/>
    <cellStyle name="Dekorfärg1" xfId="54"/>
    <cellStyle name="Dekorfärg2" xfId="55"/>
    <cellStyle name="Dekorfärg3" xfId="56"/>
    <cellStyle name="Dekorfärg4" xfId="57"/>
    <cellStyle name="Dekorfärg5" xfId="58"/>
    <cellStyle name="Dekorfärg6" xfId="59"/>
    <cellStyle name="Dålig" xfId="60"/>
    <cellStyle name="Färg1" xfId="61"/>
    <cellStyle name="Färg2" xfId="62"/>
    <cellStyle name="Färg3" xfId="63"/>
    <cellStyle name="Färg4" xfId="64"/>
    <cellStyle name="Färg5" xfId="65"/>
    <cellStyle name="Färg6" xfId="66"/>
    <cellStyle name="Followed Hyperlink" xfId="67"/>
    <cellStyle name="Förklarande text" xfId="68"/>
    <cellStyle name="Hyperlink" xfId="69"/>
    <cellStyle name="Indata" xfId="70"/>
    <cellStyle name="Kontrollcell" xfId="71"/>
    <cellStyle name="Länkad cell" xfId="72"/>
    <cellStyle name="Neutral" xfId="73"/>
    <cellStyle name="Normal_Kretsfält 3 Överum" xfId="74"/>
    <cellStyle name="Normal_Kretsfält%202%20Ankarsrum%202017(1)" xfId="75"/>
    <cellStyle name="Normal_Resultat Kretsfält 4 2017" xfId="76"/>
    <cellStyle name="Normal_Resultat SSM-fält 2016" xfId="77"/>
    <cellStyle name="Percent" xfId="78"/>
    <cellStyle name="Rubrik" xfId="79"/>
    <cellStyle name="Rubrik 1" xfId="80"/>
    <cellStyle name="Rubrik 2" xfId="81"/>
    <cellStyle name="Rubrik 3" xfId="82"/>
    <cellStyle name="Rubrik 4" xfId="83"/>
    <cellStyle name="Rubrik_Resultat Kretsfält 4 2017" xfId="84"/>
    <cellStyle name="Summa" xfId="85"/>
    <cellStyle name="Comma" xfId="86"/>
    <cellStyle name="Comma [0]" xfId="87"/>
    <cellStyle name="Utdata" xfId="88"/>
    <cellStyle name="Currency" xfId="89"/>
    <cellStyle name="Currency [0]" xfId="90"/>
    <cellStyle name="Varningstex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28575</xdr:rowOff>
    </xdr:from>
    <xdr:to>
      <xdr:col>5</xdr:col>
      <xdr:colOff>819150</xdr:colOff>
      <xdr:row>7</xdr:row>
      <xdr:rowOff>114300</xdr:rowOff>
    </xdr:to>
    <xdr:pic>
      <xdr:nvPicPr>
        <xdr:cNvPr id="1" name="Picture 1" descr="HN%2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428625"/>
          <a:ext cx="809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</xdr:row>
      <xdr:rowOff>28575</xdr:rowOff>
    </xdr:from>
    <xdr:to>
      <xdr:col>3</xdr:col>
      <xdr:colOff>838200</xdr:colOff>
      <xdr:row>6</xdr:row>
      <xdr:rowOff>123825</xdr:rowOff>
    </xdr:to>
    <xdr:pic>
      <xdr:nvPicPr>
        <xdr:cNvPr id="1" name="Picture 1" descr="HN%2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28625"/>
          <a:ext cx="809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7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7109375" style="0" customWidth="1"/>
    <col min="2" max="2" width="4.7109375" style="42" customWidth="1"/>
    <col min="3" max="3" width="24.7109375" style="43" customWidth="1"/>
    <col min="4" max="4" width="17.7109375" style="0" customWidth="1"/>
    <col min="6" max="6" width="5.00390625" style="0" bestFit="1" customWidth="1"/>
    <col min="7" max="7" width="5.421875" style="0" bestFit="1" customWidth="1"/>
    <col min="8" max="8" width="5.7109375" style="32" customWidth="1"/>
    <col min="9" max="9" width="3.7109375" style="5" customWidth="1"/>
    <col min="10" max="10" width="5.8515625" style="2" bestFit="1" customWidth="1"/>
    <col min="11" max="11" width="5.7109375" style="32" customWidth="1"/>
    <col min="12" max="12" width="3.7109375" style="5" customWidth="1"/>
    <col min="13" max="13" width="5.8515625" style="2" bestFit="1" customWidth="1"/>
    <col min="14" max="14" width="5.7109375" style="32" customWidth="1"/>
    <col min="15" max="15" width="3.7109375" style="5" customWidth="1"/>
    <col min="16" max="16" width="5.8515625" style="2" bestFit="1" customWidth="1"/>
    <col min="17" max="17" width="5.7109375" style="32" customWidth="1"/>
    <col min="18" max="18" width="3.7109375" style="5" customWidth="1"/>
    <col min="19" max="19" width="5.8515625" style="2" bestFit="1" customWidth="1"/>
    <col min="20" max="20" width="5.7109375" style="32" customWidth="1"/>
    <col min="21" max="21" width="3.7109375" style="5" customWidth="1"/>
    <col min="22" max="22" width="5.8515625" style="2" bestFit="1" customWidth="1"/>
    <col min="23" max="23" width="2.7109375" style="35" customWidth="1"/>
    <col min="24" max="24" width="5.7109375" style="5" customWidth="1"/>
    <col min="25" max="25" width="3.7109375" style="5" customWidth="1"/>
    <col min="26" max="26" width="5.8515625" style="2" bestFit="1" customWidth="1"/>
    <col min="27" max="27" width="5.7109375" style="0" customWidth="1"/>
    <col min="28" max="28" width="3.7109375" style="0" customWidth="1"/>
    <col min="29" max="29" width="5.8515625" style="0" customWidth="1"/>
  </cols>
  <sheetData>
    <row r="1" spans="3:23" ht="15">
      <c r="C1" s="139" t="s">
        <v>340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2"/>
    </row>
    <row r="2" spans="3:26" ht="15"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40"/>
      <c r="Z2" s="5"/>
    </row>
    <row r="3" spans="7:23" ht="15">
      <c r="G3" s="39"/>
      <c r="H3" s="37"/>
      <c r="I3" s="37"/>
      <c r="J3" s="38"/>
      <c r="K3" s="37"/>
      <c r="L3" s="37"/>
      <c r="M3" s="38"/>
      <c r="N3" s="37"/>
      <c r="O3" s="37"/>
      <c r="P3" s="38"/>
      <c r="Q3" s="37"/>
      <c r="R3" s="37"/>
      <c r="S3" s="38"/>
      <c r="T3" s="37"/>
      <c r="U3" s="37"/>
      <c r="V3" s="38"/>
      <c r="W3" s="12"/>
    </row>
    <row r="4" spans="9:29" ht="15">
      <c r="I4" s="2" t="s">
        <v>333</v>
      </c>
      <c r="L4" s="2" t="s">
        <v>334</v>
      </c>
      <c r="O4" s="2" t="s">
        <v>335</v>
      </c>
      <c r="R4" s="2" t="s">
        <v>336</v>
      </c>
      <c r="U4" s="31" t="s">
        <v>337</v>
      </c>
      <c r="Y4" s="2" t="s">
        <v>338</v>
      </c>
      <c r="AA4" s="5"/>
      <c r="AB4" s="2" t="s">
        <v>338</v>
      </c>
      <c r="AC4" s="2"/>
    </row>
    <row r="5" spans="3:29" ht="25.5">
      <c r="C5" s="44" t="s">
        <v>17</v>
      </c>
      <c r="D5" s="14" t="s">
        <v>18</v>
      </c>
      <c r="E5" s="16" t="s">
        <v>19</v>
      </c>
      <c r="F5" s="16" t="s">
        <v>20</v>
      </c>
      <c r="G5" s="13" t="s">
        <v>21</v>
      </c>
      <c r="H5" s="33" t="s">
        <v>30</v>
      </c>
      <c r="I5" s="13" t="s">
        <v>16</v>
      </c>
      <c r="J5" s="13" t="s">
        <v>31</v>
      </c>
      <c r="K5" s="33" t="s">
        <v>30</v>
      </c>
      <c r="L5" s="13" t="s">
        <v>16</v>
      </c>
      <c r="M5" s="13" t="s">
        <v>31</v>
      </c>
      <c r="N5" s="33" t="s">
        <v>30</v>
      </c>
      <c r="O5" s="13" t="s">
        <v>16</v>
      </c>
      <c r="P5" s="13" t="s">
        <v>31</v>
      </c>
      <c r="Q5" s="33" t="s">
        <v>30</v>
      </c>
      <c r="R5" s="13" t="s">
        <v>16</v>
      </c>
      <c r="S5" s="13" t="s">
        <v>31</v>
      </c>
      <c r="T5" s="33" t="s">
        <v>30</v>
      </c>
      <c r="U5" s="13" t="s">
        <v>16</v>
      </c>
      <c r="V5" s="13" t="s">
        <v>31</v>
      </c>
      <c r="X5" s="41" t="s">
        <v>30</v>
      </c>
      <c r="Y5" s="41" t="s">
        <v>16</v>
      </c>
      <c r="Z5" s="41" t="s">
        <v>31</v>
      </c>
      <c r="AA5" s="41" t="s">
        <v>30</v>
      </c>
      <c r="AB5" s="41" t="s">
        <v>16</v>
      </c>
      <c r="AC5" s="41" t="s">
        <v>31</v>
      </c>
    </row>
    <row r="6" spans="2:26" ht="15.75">
      <c r="B6" s="42">
        <v>1</v>
      </c>
      <c r="C6" s="45" t="s">
        <v>37</v>
      </c>
      <c r="D6" s="21" t="s">
        <v>38</v>
      </c>
      <c r="E6" s="21"/>
      <c r="F6" s="22" t="s">
        <v>4</v>
      </c>
      <c r="G6" s="131" t="s">
        <v>7</v>
      </c>
      <c r="H6" s="25">
        <v>40</v>
      </c>
      <c r="I6" s="26">
        <v>21</v>
      </c>
      <c r="J6" s="116">
        <v>40</v>
      </c>
      <c r="K6" s="25">
        <v>41</v>
      </c>
      <c r="L6" s="26">
        <v>21</v>
      </c>
      <c r="M6" s="116">
        <v>63</v>
      </c>
      <c r="N6" s="25">
        <v>46</v>
      </c>
      <c r="O6" s="26">
        <v>24</v>
      </c>
      <c r="P6" s="116">
        <v>65</v>
      </c>
      <c r="Q6" s="25">
        <v>36</v>
      </c>
      <c r="R6" s="26">
        <v>18</v>
      </c>
      <c r="S6" s="116">
        <v>57</v>
      </c>
      <c r="T6" s="25">
        <f aca="true" t="shared" si="0" ref="T6:T15">SUM(H6+K6+N6+Q6-X6)</f>
        <v>127</v>
      </c>
      <c r="U6" s="26">
        <f aca="true" t="shared" si="1" ref="U6:U15">SUM(I6+L6+O6+R6-Y6)</f>
        <v>66</v>
      </c>
      <c r="V6" s="116">
        <f aca="true" t="shared" si="2" ref="V6:V15">SUM(J6+M6+P6+S6-Z6)</f>
        <v>168</v>
      </c>
      <c r="W6" s="23"/>
      <c r="X6" s="25">
        <v>36</v>
      </c>
      <c r="Y6" s="26">
        <v>18</v>
      </c>
      <c r="Z6" s="23">
        <v>57</v>
      </c>
    </row>
    <row r="7" spans="2:26" ht="15.75">
      <c r="B7" s="42">
        <v>2</v>
      </c>
      <c r="C7" s="45" t="s">
        <v>40</v>
      </c>
      <c r="D7" s="21" t="s">
        <v>41</v>
      </c>
      <c r="E7" s="21"/>
      <c r="F7" s="22" t="s">
        <v>4</v>
      </c>
      <c r="G7" s="131" t="s">
        <v>7</v>
      </c>
      <c r="H7" s="25">
        <v>39</v>
      </c>
      <c r="I7" s="26">
        <v>20</v>
      </c>
      <c r="J7" s="116">
        <v>32</v>
      </c>
      <c r="K7" s="25">
        <v>40</v>
      </c>
      <c r="L7" s="26">
        <v>24</v>
      </c>
      <c r="M7" s="116">
        <v>36</v>
      </c>
      <c r="N7" s="25">
        <v>36</v>
      </c>
      <c r="O7" s="26">
        <v>19</v>
      </c>
      <c r="P7" s="116">
        <v>39</v>
      </c>
      <c r="Q7" s="25">
        <v>43</v>
      </c>
      <c r="R7" s="26">
        <v>23</v>
      </c>
      <c r="S7" s="116">
        <v>63</v>
      </c>
      <c r="T7" s="25">
        <f t="shared" si="0"/>
        <v>122</v>
      </c>
      <c r="U7" s="26">
        <f t="shared" si="1"/>
        <v>67</v>
      </c>
      <c r="V7" s="116">
        <f t="shared" si="2"/>
        <v>131</v>
      </c>
      <c r="W7" s="23"/>
      <c r="X7" s="25">
        <v>36</v>
      </c>
      <c r="Y7" s="26">
        <v>19</v>
      </c>
      <c r="Z7" s="23">
        <v>39</v>
      </c>
    </row>
    <row r="8" spans="2:26" ht="15.75">
      <c r="B8" s="42">
        <v>3</v>
      </c>
      <c r="C8" s="115" t="s">
        <v>35</v>
      </c>
      <c r="D8" s="6" t="s">
        <v>36</v>
      </c>
      <c r="E8" s="6"/>
      <c r="F8" s="8" t="s">
        <v>4</v>
      </c>
      <c r="G8" s="131" t="s">
        <v>7</v>
      </c>
      <c r="H8" s="25">
        <v>44</v>
      </c>
      <c r="I8" s="26">
        <v>25</v>
      </c>
      <c r="J8" s="116">
        <v>31</v>
      </c>
      <c r="K8" s="25">
        <v>6</v>
      </c>
      <c r="L8" s="26">
        <v>2</v>
      </c>
      <c r="M8" s="116">
        <v>0</v>
      </c>
      <c r="N8" s="25">
        <v>36</v>
      </c>
      <c r="O8" s="26">
        <v>21</v>
      </c>
      <c r="P8" s="116">
        <v>29</v>
      </c>
      <c r="Q8" s="25">
        <v>41</v>
      </c>
      <c r="R8" s="26">
        <v>22</v>
      </c>
      <c r="S8" s="116">
        <v>64</v>
      </c>
      <c r="T8" s="25">
        <f t="shared" si="0"/>
        <v>121</v>
      </c>
      <c r="U8" s="26">
        <f t="shared" si="1"/>
        <v>68</v>
      </c>
      <c r="V8" s="116">
        <f t="shared" si="2"/>
        <v>124</v>
      </c>
      <c r="W8" s="23"/>
      <c r="X8" s="25">
        <v>6</v>
      </c>
      <c r="Y8" s="26">
        <v>2</v>
      </c>
      <c r="Z8" s="23">
        <v>0</v>
      </c>
    </row>
    <row r="9" spans="2:26" ht="15.75">
      <c r="B9" s="42">
        <v>4</v>
      </c>
      <c r="C9" s="45" t="s">
        <v>39</v>
      </c>
      <c r="D9" s="21" t="s">
        <v>36</v>
      </c>
      <c r="E9" s="21"/>
      <c r="F9" s="22" t="s">
        <v>4</v>
      </c>
      <c r="G9" s="131" t="s">
        <v>7</v>
      </c>
      <c r="H9" s="25">
        <v>39</v>
      </c>
      <c r="I9" s="26">
        <v>21</v>
      </c>
      <c r="J9" s="116">
        <v>33</v>
      </c>
      <c r="K9" s="25">
        <v>38</v>
      </c>
      <c r="L9" s="26">
        <v>24</v>
      </c>
      <c r="M9" s="116">
        <v>65</v>
      </c>
      <c r="N9" s="25">
        <v>38</v>
      </c>
      <c r="O9" s="26">
        <v>19</v>
      </c>
      <c r="P9" s="116">
        <v>31</v>
      </c>
      <c r="Q9" s="25">
        <v>41</v>
      </c>
      <c r="R9" s="26">
        <v>23</v>
      </c>
      <c r="S9" s="116">
        <v>59</v>
      </c>
      <c r="T9" s="25">
        <f t="shared" si="0"/>
        <v>118</v>
      </c>
      <c r="U9" s="26">
        <f t="shared" si="1"/>
        <v>68</v>
      </c>
      <c r="V9" s="116">
        <f t="shared" si="2"/>
        <v>157</v>
      </c>
      <c r="W9" s="23"/>
      <c r="X9" s="25">
        <v>38</v>
      </c>
      <c r="Y9" s="26">
        <v>19</v>
      </c>
      <c r="Z9" s="23">
        <v>31</v>
      </c>
    </row>
    <row r="10" spans="2:26" ht="15.75">
      <c r="B10" s="42">
        <v>5</v>
      </c>
      <c r="C10" s="115" t="s">
        <v>296</v>
      </c>
      <c r="D10" s="6" t="s">
        <v>36</v>
      </c>
      <c r="E10" s="6"/>
      <c r="F10" s="8" t="s">
        <v>4</v>
      </c>
      <c r="G10" s="131" t="s">
        <v>7</v>
      </c>
      <c r="H10" s="25"/>
      <c r="I10" s="26"/>
      <c r="J10" s="116"/>
      <c r="K10" s="25">
        <v>35</v>
      </c>
      <c r="L10" s="26">
        <v>20</v>
      </c>
      <c r="M10" s="116">
        <v>40</v>
      </c>
      <c r="N10" s="25">
        <v>29</v>
      </c>
      <c r="O10" s="26">
        <v>15</v>
      </c>
      <c r="P10" s="116">
        <v>26</v>
      </c>
      <c r="Q10" s="25">
        <v>29</v>
      </c>
      <c r="R10" s="26">
        <v>19</v>
      </c>
      <c r="S10" s="116">
        <v>30</v>
      </c>
      <c r="T10" s="25">
        <f t="shared" si="0"/>
        <v>93</v>
      </c>
      <c r="U10" s="26">
        <f t="shared" si="1"/>
        <v>54</v>
      </c>
      <c r="V10" s="116">
        <f t="shared" si="2"/>
        <v>96</v>
      </c>
      <c r="W10" s="23"/>
      <c r="X10" s="25"/>
      <c r="Y10" s="26"/>
      <c r="Z10" s="23"/>
    </row>
    <row r="11" spans="2:26" ht="15.75">
      <c r="B11" s="42">
        <v>6</v>
      </c>
      <c r="C11" s="45" t="s">
        <v>42</v>
      </c>
      <c r="D11" s="21" t="s">
        <v>41</v>
      </c>
      <c r="E11" s="21"/>
      <c r="F11" s="22" t="s">
        <v>4</v>
      </c>
      <c r="G11" s="131" t="s">
        <v>7</v>
      </c>
      <c r="H11" s="25">
        <v>35</v>
      </c>
      <c r="I11" s="26">
        <v>17</v>
      </c>
      <c r="J11" s="116">
        <v>44</v>
      </c>
      <c r="K11" s="25">
        <v>30</v>
      </c>
      <c r="L11" s="26">
        <v>17</v>
      </c>
      <c r="M11" s="116">
        <v>43</v>
      </c>
      <c r="N11" s="25">
        <v>23</v>
      </c>
      <c r="O11" s="26">
        <v>14</v>
      </c>
      <c r="P11" s="116">
        <v>15</v>
      </c>
      <c r="Q11" s="25">
        <v>25</v>
      </c>
      <c r="R11" s="26">
        <v>15</v>
      </c>
      <c r="S11" s="116">
        <v>21</v>
      </c>
      <c r="T11" s="25">
        <f t="shared" si="0"/>
        <v>90</v>
      </c>
      <c r="U11" s="26">
        <f t="shared" si="1"/>
        <v>49</v>
      </c>
      <c r="V11" s="116">
        <f t="shared" si="2"/>
        <v>108</v>
      </c>
      <c r="W11" s="23"/>
      <c r="X11" s="25">
        <v>23</v>
      </c>
      <c r="Y11" s="26">
        <v>14</v>
      </c>
      <c r="Z11" s="23">
        <v>15</v>
      </c>
    </row>
    <row r="12" spans="2:26" ht="16.5" thickBot="1">
      <c r="B12" s="42">
        <v>7</v>
      </c>
      <c r="C12" s="52" t="s">
        <v>109</v>
      </c>
      <c r="D12" s="53" t="s">
        <v>41</v>
      </c>
      <c r="E12" s="53"/>
      <c r="F12" s="54" t="s">
        <v>4</v>
      </c>
      <c r="G12" s="132" t="s">
        <v>7</v>
      </c>
      <c r="H12" s="57"/>
      <c r="I12" s="55"/>
      <c r="J12" s="114"/>
      <c r="K12" s="57">
        <v>28</v>
      </c>
      <c r="L12" s="55">
        <v>19</v>
      </c>
      <c r="M12" s="114">
        <v>33</v>
      </c>
      <c r="N12" s="57">
        <v>23</v>
      </c>
      <c r="O12" s="55">
        <v>13</v>
      </c>
      <c r="P12" s="114">
        <v>22</v>
      </c>
      <c r="Q12" s="57">
        <v>36</v>
      </c>
      <c r="R12" s="55">
        <v>19</v>
      </c>
      <c r="S12" s="114">
        <v>43</v>
      </c>
      <c r="T12" s="57">
        <f t="shared" si="0"/>
        <v>87</v>
      </c>
      <c r="U12" s="55">
        <f t="shared" si="1"/>
        <v>51</v>
      </c>
      <c r="V12" s="114">
        <f t="shared" si="2"/>
        <v>98</v>
      </c>
      <c r="W12" s="23"/>
      <c r="X12" s="25"/>
      <c r="Y12" s="26"/>
      <c r="Z12" s="23"/>
    </row>
    <row r="13" spans="2:26" ht="15.75">
      <c r="B13" s="42">
        <v>8</v>
      </c>
      <c r="C13" s="45" t="s">
        <v>380</v>
      </c>
      <c r="D13" s="21" t="s">
        <v>45</v>
      </c>
      <c r="E13" s="21"/>
      <c r="F13" s="22" t="s">
        <v>4</v>
      </c>
      <c r="G13" s="131" t="s">
        <v>7</v>
      </c>
      <c r="H13" s="25"/>
      <c r="I13" s="26"/>
      <c r="J13" s="116"/>
      <c r="K13" s="25"/>
      <c r="L13" s="26"/>
      <c r="M13" s="116"/>
      <c r="N13" s="25"/>
      <c r="O13" s="26"/>
      <c r="P13" s="116"/>
      <c r="Q13" s="25">
        <v>32</v>
      </c>
      <c r="R13" s="26">
        <v>20</v>
      </c>
      <c r="S13" s="116">
        <v>45</v>
      </c>
      <c r="T13" s="25">
        <f t="shared" si="0"/>
        <v>32</v>
      </c>
      <c r="U13" s="26">
        <f t="shared" si="1"/>
        <v>20</v>
      </c>
      <c r="V13" s="116">
        <f t="shared" si="2"/>
        <v>45</v>
      </c>
      <c r="W13" s="23"/>
      <c r="X13" s="25"/>
      <c r="Y13" s="26"/>
      <c r="Z13" s="23"/>
    </row>
    <row r="14" spans="2:26" ht="15.75">
      <c r="B14" s="42">
        <v>9</v>
      </c>
      <c r="C14" s="45" t="s">
        <v>43</v>
      </c>
      <c r="D14" s="21" t="s">
        <v>41</v>
      </c>
      <c r="E14" s="21"/>
      <c r="F14" s="22" t="s">
        <v>4</v>
      </c>
      <c r="G14" s="131" t="s">
        <v>7</v>
      </c>
      <c r="H14" s="25">
        <v>31</v>
      </c>
      <c r="I14" s="26">
        <v>19</v>
      </c>
      <c r="J14" s="116">
        <v>18</v>
      </c>
      <c r="K14" s="25"/>
      <c r="L14" s="26"/>
      <c r="M14" s="116"/>
      <c r="N14" s="25"/>
      <c r="O14" s="26"/>
      <c r="P14" s="116"/>
      <c r="Q14" s="25"/>
      <c r="R14" s="26"/>
      <c r="S14" s="116"/>
      <c r="T14" s="25">
        <f t="shared" si="0"/>
        <v>31</v>
      </c>
      <c r="U14" s="26">
        <f t="shared" si="1"/>
        <v>19</v>
      </c>
      <c r="V14" s="116">
        <f t="shared" si="2"/>
        <v>18</v>
      </c>
      <c r="W14" s="23"/>
      <c r="X14" s="25"/>
      <c r="Y14" s="26"/>
      <c r="Z14" s="23"/>
    </row>
    <row r="15" spans="2:26" ht="15.75">
      <c r="B15" s="42">
        <v>10</v>
      </c>
      <c r="C15" s="45" t="s">
        <v>381</v>
      </c>
      <c r="D15" s="21" t="s">
        <v>45</v>
      </c>
      <c r="E15" s="21"/>
      <c r="F15" s="22" t="s">
        <v>4</v>
      </c>
      <c r="G15" s="131" t="s">
        <v>7</v>
      </c>
      <c r="H15" s="25"/>
      <c r="I15" s="26"/>
      <c r="J15" s="116"/>
      <c r="K15" s="25"/>
      <c r="L15" s="26"/>
      <c r="M15" s="116"/>
      <c r="N15" s="25"/>
      <c r="O15" s="26"/>
      <c r="P15" s="116"/>
      <c r="Q15" s="25">
        <v>19</v>
      </c>
      <c r="R15" s="26">
        <v>15</v>
      </c>
      <c r="S15" s="116">
        <v>17</v>
      </c>
      <c r="T15" s="25">
        <f t="shared" si="0"/>
        <v>19</v>
      </c>
      <c r="U15" s="26">
        <f t="shared" si="1"/>
        <v>15</v>
      </c>
      <c r="V15" s="116">
        <f t="shared" si="2"/>
        <v>17</v>
      </c>
      <c r="W15" s="23"/>
      <c r="X15" s="25"/>
      <c r="Y15" s="26"/>
      <c r="Z15" s="23"/>
    </row>
    <row r="16" spans="3:26" ht="15.75">
      <c r="C16" s="45"/>
      <c r="D16" s="21"/>
      <c r="E16" s="21"/>
      <c r="F16" s="22"/>
      <c r="G16" s="131"/>
      <c r="H16" s="25"/>
      <c r="I16" s="26"/>
      <c r="J16" s="116"/>
      <c r="K16" s="25"/>
      <c r="L16" s="26"/>
      <c r="M16" s="116"/>
      <c r="N16" s="25"/>
      <c r="O16" s="26"/>
      <c r="P16" s="116"/>
      <c r="Q16" s="25"/>
      <c r="R16" s="26"/>
      <c r="S16" s="116"/>
      <c r="T16" s="25"/>
      <c r="U16" s="26"/>
      <c r="V16" s="116"/>
      <c r="W16" s="23"/>
      <c r="X16" s="25"/>
      <c r="Y16" s="26"/>
      <c r="Z16" s="23"/>
    </row>
    <row r="17" spans="2:26" ht="15.75">
      <c r="B17" s="42">
        <v>1</v>
      </c>
      <c r="C17" s="45" t="s">
        <v>44</v>
      </c>
      <c r="D17" s="21" t="s">
        <v>45</v>
      </c>
      <c r="E17" s="21"/>
      <c r="F17" s="22" t="s">
        <v>4</v>
      </c>
      <c r="G17" s="131" t="s">
        <v>6</v>
      </c>
      <c r="H17" s="25">
        <v>43</v>
      </c>
      <c r="I17" s="26">
        <v>25</v>
      </c>
      <c r="J17" s="116">
        <v>57</v>
      </c>
      <c r="K17" s="25">
        <v>43</v>
      </c>
      <c r="L17" s="26">
        <v>24</v>
      </c>
      <c r="M17" s="116">
        <v>66</v>
      </c>
      <c r="N17" s="25"/>
      <c r="O17" s="26"/>
      <c r="P17" s="116"/>
      <c r="Q17" s="25">
        <v>43</v>
      </c>
      <c r="R17" s="26">
        <v>23</v>
      </c>
      <c r="S17" s="116">
        <v>55</v>
      </c>
      <c r="T17" s="25">
        <f aca="true" t="shared" si="3" ref="T17:T25">SUM(H17+K17+N17+Q17-X17)</f>
        <v>129</v>
      </c>
      <c r="U17" s="26">
        <f aca="true" t="shared" si="4" ref="U17:U25">SUM(I17+L17+O17+R17-Y17)</f>
        <v>72</v>
      </c>
      <c r="V17" s="116">
        <f aca="true" t="shared" si="5" ref="V17:V25">SUM(J17+M17+P17+S17-Z17)</f>
        <v>178</v>
      </c>
      <c r="W17" s="23"/>
      <c r="X17" s="25"/>
      <c r="Y17" s="26"/>
      <c r="Z17" s="23"/>
    </row>
    <row r="18" spans="2:26" ht="16.5" thickBot="1">
      <c r="B18" s="42">
        <v>2</v>
      </c>
      <c r="C18" s="52" t="s">
        <v>46</v>
      </c>
      <c r="D18" s="53" t="s">
        <v>38</v>
      </c>
      <c r="E18" s="53"/>
      <c r="F18" s="54" t="s">
        <v>4</v>
      </c>
      <c r="G18" s="132" t="s">
        <v>6</v>
      </c>
      <c r="H18" s="57">
        <v>40</v>
      </c>
      <c r="I18" s="55">
        <v>21</v>
      </c>
      <c r="J18" s="114">
        <v>38</v>
      </c>
      <c r="K18" s="57">
        <v>41</v>
      </c>
      <c r="L18" s="55">
        <v>24</v>
      </c>
      <c r="M18" s="114">
        <v>37</v>
      </c>
      <c r="N18" s="57">
        <v>45</v>
      </c>
      <c r="O18" s="55">
        <v>23</v>
      </c>
      <c r="P18" s="114">
        <v>54</v>
      </c>
      <c r="Q18" s="57">
        <v>40</v>
      </c>
      <c r="R18" s="55">
        <v>22</v>
      </c>
      <c r="S18" s="114">
        <v>59</v>
      </c>
      <c r="T18" s="57">
        <f t="shared" si="3"/>
        <v>126</v>
      </c>
      <c r="U18" s="55">
        <f t="shared" si="4"/>
        <v>69</v>
      </c>
      <c r="V18" s="114">
        <f t="shared" si="5"/>
        <v>150</v>
      </c>
      <c r="W18" s="23"/>
      <c r="X18" s="25">
        <v>40</v>
      </c>
      <c r="Y18" s="26">
        <v>21</v>
      </c>
      <c r="Z18" s="23">
        <v>38</v>
      </c>
    </row>
    <row r="19" spans="2:26" ht="15.75">
      <c r="B19" s="42">
        <v>3</v>
      </c>
      <c r="C19" s="115" t="s">
        <v>47</v>
      </c>
      <c r="D19" s="6" t="s">
        <v>41</v>
      </c>
      <c r="E19" s="6"/>
      <c r="F19" s="8" t="s">
        <v>4</v>
      </c>
      <c r="G19" s="131" t="s">
        <v>6</v>
      </c>
      <c r="H19" s="25">
        <v>40</v>
      </c>
      <c r="I19" s="26">
        <v>21</v>
      </c>
      <c r="J19" s="116">
        <v>36</v>
      </c>
      <c r="K19" s="25"/>
      <c r="L19" s="26"/>
      <c r="M19" s="116"/>
      <c r="N19" s="25"/>
      <c r="O19" s="26"/>
      <c r="P19" s="116"/>
      <c r="Q19" s="25">
        <v>41</v>
      </c>
      <c r="R19" s="26">
        <v>24</v>
      </c>
      <c r="S19" s="116">
        <v>43</v>
      </c>
      <c r="T19" s="25">
        <f t="shared" si="3"/>
        <v>81</v>
      </c>
      <c r="U19" s="26">
        <f t="shared" si="4"/>
        <v>45</v>
      </c>
      <c r="V19" s="116">
        <f t="shared" si="5"/>
        <v>79</v>
      </c>
      <c r="W19" s="23"/>
      <c r="X19" s="25"/>
      <c r="Y19" s="26"/>
      <c r="Z19" s="23"/>
    </row>
    <row r="20" spans="2:26" ht="15.75">
      <c r="B20" s="42">
        <v>4</v>
      </c>
      <c r="C20" s="117" t="s">
        <v>48</v>
      </c>
      <c r="D20" s="118" t="s">
        <v>38</v>
      </c>
      <c r="E20" s="118"/>
      <c r="F20" s="119" t="s">
        <v>4</v>
      </c>
      <c r="G20" s="133" t="s">
        <v>6</v>
      </c>
      <c r="H20" s="126">
        <v>37</v>
      </c>
      <c r="I20" s="121">
        <v>21</v>
      </c>
      <c r="J20" s="122">
        <v>34</v>
      </c>
      <c r="K20" s="126">
        <v>33</v>
      </c>
      <c r="L20" s="121">
        <v>20</v>
      </c>
      <c r="M20" s="122">
        <v>49</v>
      </c>
      <c r="N20" s="126"/>
      <c r="O20" s="121"/>
      <c r="P20" s="122"/>
      <c r="Q20" s="126"/>
      <c r="R20" s="121"/>
      <c r="S20" s="122"/>
      <c r="T20" s="126">
        <f t="shared" si="3"/>
        <v>70</v>
      </c>
      <c r="U20" s="121">
        <f t="shared" si="4"/>
        <v>41</v>
      </c>
      <c r="V20" s="122">
        <f t="shared" si="5"/>
        <v>83</v>
      </c>
      <c r="W20" s="23"/>
      <c r="X20" s="25"/>
      <c r="Y20" s="26"/>
      <c r="Z20" s="23"/>
    </row>
    <row r="21" spans="2:26" ht="15.75">
      <c r="B21" s="42">
        <v>5</v>
      </c>
      <c r="C21" s="45" t="s">
        <v>379</v>
      </c>
      <c r="D21" s="21" t="s">
        <v>45</v>
      </c>
      <c r="E21" s="21"/>
      <c r="F21" s="22" t="s">
        <v>361</v>
      </c>
      <c r="G21" s="131" t="s">
        <v>6</v>
      </c>
      <c r="H21" s="25"/>
      <c r="I21" s="26"/>
      <c r="J21" s="116"/>
      <c r="K21" s="25"/>
      <c r="L21" s="26"/>
      <c r="M21" s="116"/>
      <c r="N21" s="25"/>
      <c r="O21" s="26"/>
      <c r="P21" s="116"/>
      <c r="Q21" s="25">
        <v>39</v>
      </c>
      <c r="R21" s="26">
        <v>21</v>
      </c>
      <c r="S21" s="116">
        <v>49</v>
      </c>
      <c r="T21" s="25">
        <f t="shared" si="3"/>
        <v>39</v>
      </c>
      <c r="U21" s="26">
        <f t="shared" si="4"/>
        <v>21</v>
      </c>
      <c r="V21" s="116">
        <f t="shared" si="5"/>
        <v>49</v>
      </c>
      <c r="W21" s="23"/>
      <c r="X21" s="25"/>
      <c r="Y21" s="26"/>
      <c r="Z21" s="23"/>
    </row>
    <row r="22" spans="2:26" ht="15.75">
      <c r="B22" s="42">
        <v>6</v>
      </c>
      <c r="C22" s="115" t="s">
        <v>285</v>
      </c>
      <c r="D22" s="6" t="s">
        <v>36</v>
      </c>
      <c r="E22" s="6"/>
      <c r="F22" s="8" t="s">
        <v>4</v>
      </c>
      <c r="G22" s="131" t="s">
        <v>6</v>
      </c>
      <c r="H22" s="25"/>
      <c r="I22" s="26"/>
      <c r="J22" s="116"/>
      <c r="K22" s="25">
        <v>39</v>
      </c>
      <c r="L22" s="26">
        <v>21</v>
      </c>
      <c r="M22" s="116">
        <v>40</v>
      </c>
      <c r="N22" s="25"/>
      <c r="O22" s="26"/>
      <c r="P22" s="116"/>
      <c r="Q22" s="25"/>
      <c r="R22" s="26"/>
      <c r="S22" s="116"/>
      <c r="T22" s="25">
        <f t="shared" si="3"/>
        <v>39</v>
      </c>
      <c r="U22" s="26">
        <f t="shared" si="4"/>
        <v>21</v>
      </c>
      <c r="V22" s="116">
        <f t="shared" si="5"/>
        <v>40</v>
      </c>
      <c r="W22" s="23"/>
      <c r="X22" s="25"/>
      <c r="Y22" s="26"/>
      <c r="Z22" s="23"/>
    </row>
    <row r="23" spans="2:26" ht="15.75">
      <c r="B23" s="42">
        <v>7</v>
      </c>
      <c r="C23" s="45" t="s">
        <v>110</v>
      </c>
      <c r="D23" s="21" t="s">
        <v>41</v>
      </c>
      <c r="E23" s="21"/>
      <c r="F23" s="22" t="s">
        <v>361</v>
      </c>
      <c r="G23" s="131" t="s">
        <v>6</v>
      </c>
      <c r="H23" s="25"/>
      <c r="I23" s="26"/>
      <c r="J23" s="116"/>
      <c r="K23" s="25"/>
      <c r="L23" s="26"/>
      <c r="M23" s="116"/>
      <c r="N23" s="25"/>
      <c r="O23" s="26"/>
      <c r="P23" s="116"/>
      <c r="Q23" s="25">
        <v>38</v>
      </c>
      <c r="R23" s="26">
        <v>23</v>
      </c>
      <c r="S23" s="116">
        <v>42</v>
      </c>
      <c r="T23" s="25">
        <f t="shared" si="3"/>
        <v>38</v>
      </c>
      <c r="U23" s="26">
        <f t="shared" si="4"/>
        <v>23</v>
      </c>
      <c r="V23" s="116">
        <f t="shared" si="5"/>
        <v>42</v>
      </c>
      <c r="W23" s="23"/>
      <c r="X23" s="25"/>
      <c r="Y23" s="26"/>
      <c r="Z23" s="23"/>
    </row>
    <row r="24" spans="2:26" ht="15.75">
      <c r="B24" s="42">
        <v>8</v>
      </c>
      <c r="C24" s="115" t="s">
        <v>106</v>
      </c>
      <c r="D24" s="6" t="s">
        <v>36</v>
      </c>
      <c r="E24" s="6"/>
      <c r="F24" s="8" t="s">
        <v>4</v>
      </c>
      <c r="G24" s="131" t="s">
        <v>6</v>
      </c>
      <c r="H24" s="25">
        <v>17</v>
      </c>
      <c r="I24" s="26">
        <v>9</v>
      </c>
      <c r="J24" s="116">
        <v>28</v>
      </c>
      <c r="K24" s="25">
        <v>17</v>
      </c>
      <c r="L24" s="26">
        <v>13</v>
      </c>
      <c r="M24" s="116">
        <v>18</v>
      </c>
      <c r="N24" s="25"/>
      <c r="O24" s="26"/>
      <c r="P24" s="116"/>
      <c r="Q24" s="25"/>
      <c r="R24" s="26"/>
      <c r="S24" s="116"/>
      <c r="T24" s="25">
        <f t="shared" si="3"/>
        <v>34</v>
      </c>
      <c r="U24" s="26">
        <f t="shared" si="4"/>
        <v>22</v>
      </c>
      <c r="V24" s="116">
        <f t="shared" si="5"/>
        <v>46</v>
      </c>
      <c r="W24" s="23"/>
      <c r="X24" s="25"/>
      <c r="Y24" s="26"/>
      <c r="Z24" s="23"/>
    </row>
    <row r="25" spans="2:26" ht="15.75">
      <c r="B25" s="42">
        <v>9</v>
      </c>
      <c r="C25" s="115" t="s">
        <v>49</v>
      </c>
      <c r="D25" s="6" t="s">
        <v>45</v>
      </c>
      <c r="E25" s="6"/>
      <c r="F25" s="8" t="s">
        <v>4</v>
      </c>
      <c r="G25" s="131" t="s">
        <v>6</v>
      </c>
      <c r="H25" s="25">
        <v>33</v>
      </c>
      <c r="I25" s="26">
        <v>19</v>
      </c>
      <c r="J25" s="116">
        <v>21</v>
      </c>
      <c r="K25" s="25"/>
      <c r="L25" s="26"/>
      <c r="M25" s="116"/>
      <c r="N25" s="25"/>
      <c r="O25" s="26"/>
      <c r="P25" s="116"/>
      <c r="Q25" s="25"/>
      <c r="R25" s="26"/>
      <c r="S25" s="116"/>
      <c r="T25" s="25">
        <f t="shared" si="3"/>
        <v>33</v>
      </c>
      <c r="U25" s="26">
        <f t="shared" si="4"/>
        <v>19</v>
      </c>
      <c r="V25" s="116">
        <f t="shared" si="5"/>
        <v>21</v>
      </c>
      <c r="W25" s="23"/>
      <c r="X25" s="25"/>
      <c r="Y25" s="26"/>
      <c r="Z25" s="23"/>
    </row>
    <row r="26" spans="3:26" ht="15.75">
      <c r="C26" s="45"/>
      <c r="D26" s="21"/>
      <c r="E26" s="21"/>
      <c r="F26" s="22"/>
      <c r="G26" s="131"/>
      <c r="H26" s="25"/>
      <c r="I26" s="26"/>
      <c r="J26" s="116"/>
      <c r="K26" s="25"/>
      <c r="L26" s="26"/>
      <c r="M26" s="116"/>
      <c r="N26" s="25"/>
      <c r="O26" s="26"/>
      <c r="P26" s="116"/>
      <c r="Q26" s="25"/>
      <c r="R26" s="26"/>
      <c r="S26" s="116"/>
      <c r="T26" s="25"/>
      <c r="U26" s="26"/>
      <c r="V26" s="116"/>
      <c r="W26" s="23"/>
      <c r="X26" s="25"/>
      <c r="Y26" s="26"/>
      <c r="Z26" s="23"/>
    </row>
    <row r="27" spans="2:26" ht="15.75">
      <c r="B27" s="42">
        <v>1</v>
      </c>
      <c r="C27" s="45" t="s">
        <v>50</v>
      </c>
      <c r="D27" s="21" t="s">
        <v>41</v>
      </c>
      <c r="E27" s="21"/>
      <c r="F27" s="22" t="s">
        <v>4</v>
      </c>
      <c r="G27" s="131" t="s">
        <v>8</v>
      </c>
      <c r="H27" s="25">
        <v>44</v>
      </c>
      <c r="I27" s="26">
        <v>24</v>
      </c>
      <c r="J27" s="116">
        <v>50</v>
      </c>
      <c r="K27" s="25">
        <v>43</v>
      </c>
      <c r="L27" s="26">
        <v>25</v>
      </c>
      <c r="M27" s="116">
        <v>51</v>
      </c>
      <c r="N27" s="25">
        <v>42</v>
      </c>
      <c r="O27" s="26">
        <v>22</v>
      </c>
      <c r="P27" s="116">
        <v>62</v>
      </c>
      <c r="Q27" s="25">
        <v>35</v>
      </c>
      <c r="R27" s="26">
        <v>21</v>
      </c>
      <c r="S27" s="116">
        <v>41</v>
      </c>
      <c r="T27" s="25">
        <f aca="true" t="shared" si="6" ref="T27:V28">SUM(H27+K27+N27+Q27-X27)</f>
        <v>129</v>
      </c>
      <c r="U27" s="26">
        <f t="shared" si="6"/>
        <v>71</v>
      </c>
      <c r="V27" s="116">
        <f t="shared" si="6"/>
        <v>163</v>
      </c>
      <c r="W27" s="23"/>
      <c r="X27" s="25">
        <v>35</v>
      </c>
      <c r="Y27" s="26">
        <v>21</v>
      </c>
      <c r="Z27" s="23">
        <v>41</v>
      </c>
    </row>
    <row r="28" spans="2:26" ht="16.5" thickBot="1">
      <c r="B28" s="42">
        <v>2</v>
      </c>
      <c r="C28" s="52" t="s">
        <v>51</v>
      </c>
      <c r="D28" s="53" t="s">
        <v>38</v>
      </c>
      <c r="E28" s="53"/>
      <c r="F28" s="54" t="s">
        <v>4</v>
      </c>
      <c r="G28" s="132" t="s">
        <v>8</v>
      </c>
      <c r="H28" s="57">
        <v>37</v>
      </c>
      <c r="I28" s="55">
        <v>21</v>
      </c>
      <c r="J28" s="114">
        <v>39</v>
      </c>
      <c r="K28" s="57">
        <v>30</v>
      </c>
      <c r="L28" s="55">
        <v>21</v>
      </c>
      <c r="M28" s="114">
        <v>32</v>
      </c>
      <c r="N28" s="57">
        <v>38</v>
      </c>
      <c r="O28" s="55">
        <v>23</v>
      </c>
      <c r="P28" s="114">
        <v>37</v>
      </c>
      <c r="Q28" s="57">
        <v>33</v>
      </c>
      <c r="R28" s="55">
        <v>23</v>
      </c>
      <c r="S28" s="114">
        <v>48</v>
      </c>
      <c r="T28" s="57">
        <f t="shared" si="6"/>
        <v>108</v>
      </c>
      <c r="U28" s="55">
        <f t="shared" si="6"/>
        <v>67</v>
      </c>
      <c r="V28" s="114">
        <f t="shared" si="6"/>
        <v>124</v>
      </c>
      <c r="W28" s="23"/>
      <c r="X28" s="25">
        <v>30</v>
      </c>
      <c r="Y28" s="26">
        <v>21</v>
      </c>
      <c r="Z28" s="23">
        <v>32</v>
      </c>
    </row>
    <row r="29" spans="3:26" ht="15.75">
      <c r="C29" s="45"/>
      <c r="D29" s="21"/>
      <c r="E29" s="21"/>
      <c r="F29" s="22"/>
      <c r="G29" s="131"/>
      <c r="H29" s="25"/>
      <c r="I29" s="26"/>
      <c r="J29" s="116"/>
      <c r="K29" s="25"/>
      <c r="L29" s="26"/>
      <c r="M29" s="116"/>
      <c r="N29" s="25"/>
      <c r="O29" s="26"/>
      <c r="P29" s="116"/>
      <c r="Q29" s="25"/>
      <c r="R29" s="26"/>
      <c r="S29" s="116"/>
      <c r="T29" s="25"/>
      <c r="U29" s="26"/>
      <c r="V29" s="116"/>
      <c r="W29" s="23"/>
      <c r="X29" s="25"/>
      <c r="Y29" s="26"/>
      <c r="Z29" s="23"/>
    </row>
    <row r="30" spans="2:26" ht="15.75">
      <c r="B30" s="42">
        <v>1</v>
      </c>
      <c r="C30" s="45" t="s">
        <v>52</v>
      </c>
      <c r="D30" s="21" t="s">
        <v>38</v>
      </c>
      <c r="E30" s="21"/>
      <c r="F30" s="22" t="s">
        <v>4</v>
      </c>
      <c r="G30" s="131" t="s">
        <v>53</v>
      </c>
      <c r="H30" s="25">
        <v>47</v>
      </c>
      <c r="I30" s="26">
        <v>25</v>
      </c>
      <c r="J30" s="116">
        <v>42</v>
      </c>
      <c r="K30" s="25">
        <v>45</v>
      </c>
      <c r="L30" s="26">
        <v>25</v>
      </c>
      <c r="M30" s="116">
        <v>57</v>
      </c>
      <c r="N30" s="25">
        <v>40</v>
      </c>
      <c r="O30" s="26">
        <v>21</v>
      </c>
      <c r="P30" s="116">
        <v>56</v>
      </c>
      <c r="Q30" s="25"/>
      <c r="R30" s="26"/>
      <c r="S30" s="116"/>
      <c r="T30" s="25">
        <f aca="true" t="shared" si="7" ref="T30:V31">SUM(H30+K30+N30+Q30-X30)</f>
        <v>132</v>
      </c>
      <c r="U30" s="26">
        <f t="shared" si="7"/>
        <v>71</v>
      </c>
      <c r="V30" s="116">
        <f t="shared" si="7"/>
        <v>155</v>
      </c>
      <c r="W30" s="23"/>
      <c r="X30" s="25"/>
      <c r="Y30" s="26"/>
      <c r="Z30" s="23"/>
    </row>
    <row r="31" spans="2:26" ht="16.5" thickBot="1">
      <c r="B31" s="42">
        <v>2</v>
      </c>
      <c r="C31" s="52" t="s">
        <v>54</v>
      </c>
      <c r="D31" s="53" t="s">
        <v>38</v>
      </c>
      <c r="E31" s="53"/>
      <c r="F31" s="54" t="s">
        <v>4</v>
      </c>
      <c r="G31" s="132" t="s">
        <v>53</v>
      </c>
      <c r="H31" s="57">
        <v>41</v>
      </c>
      <c r="I31" s="55">
        <v>22</v>
      </c>
      <c r="J31" s="114">
        <v>48</v>
      </c>
      <c r="K31" s="57">
        <v>39</v>
      </c>
      <c r="L31" s="55">
        <v>23</v>
      </c>
      <c r="M31" s="114">
        <v>48</v>
      </c>
      <c r="N31" s="57">
        <v>41</v>
      </c>
      <c r="O31" s="55">
        <v>22</v>
      </c>
      <c r="P31" s="114">
        <v>62</v>
      </c>
      <c r="Q31" s="57">
        <v>43</v>
      </c>
      <c r="R31" s="55">
        <v>23</v>
      </c>
      <c r="S31" s="114">
        <v>52</v>
      </c>
      <c r="T31" s="57">
        <f t="shared" si="7"/>
        <v>125</v>
      </c>
      <c r="U31" s="55">
        <f t="shared" si="7"/>
        <v>67</v>
      </c>
      <c r="V31" s="114">
        <f t="shared" si="7"/>
        <v>162</v>
      </c>
      <c r="W31" s="23"/>
      <c r="X31" s="25">
        <v>39</v>
      </c>
      <c r="Y31" s="26">
        <v>23</v>
      </c>
      <c r="Z31" s="23">
        <v>48</v>
      </c>
    </row>
    <row r="32" spans="3:26" ht="15.75">
      <c r="C32" s="45"/>
      <c r="D32" s="21"/>
      <c r="E32" s="21"/>
      <c r="F32" s="22"/>
      <c r="G32" s="131"/>
      <c r="H32" s="25"/>
      <c r="I32" s="26"/>
      <c r="J32" s="116"/>
      <c r="K32" s="25"/>
      <c r="L32" s="26"/>
      <c r="M32" s="116"/>
      <c r="N32" s="25"/>
      <c r="O32" s="26"/>
      <c r="P32" s="116"/>
      <c r="Q32" s="25"/>
      <c r="R32" s="26"/>
      <c r="S32" s="116"/>
      <c r="T32" s="25"/>
      <c r="U32" s="26"/>
      <c r="V32" s="116"/>
      <c r="W32" s="23"/>
      <c r="X32" s="25"/>
      <c r="Y32" s="26"/>
      <c r="Z32" s="23"/>
    </row>
    <row r="33" spans="2:26" ht="16.5" thickBot="1">
      <c r="B33" s="42">
        <v>1</v>
      </c>
      <c r="C33" s="52" t="s">
        <v>57</v>
      </c>
      <c r="D33" s="53" t="s">
        <v>41</v>
      </c>
      <c r="E33" s="53"/>
      <c r="F33" s="54" t="s">
        <v>4</v>
      </c>
      <c r="G33" s="132" t="s">
        <v>56</v>
      </c>
      <c r="H33" s="57">
        <v>8</v>
      </c>
      <c r="I33" s="55">
        <v>5</v>
      </c>
      <c r="J33" s="114">
        <v>3</v>
      </c>
      <c r="K33" s="57"/>
      <c r="L33" s="55"/>
      <c r="M33" s="114"/>
      <c r="N33" s="57">
        <v>19</v>
      </c>
      <c r="O33" s="55">
        <v>12</v>
      </c>
      <c r="P33" s="114">
        <v>19</v>
      </c>
      <c r="Q33" s="57">
        <v>19</v>
      </c>
      <c r="R33" s="55">
        <v>11</v>
      </c>
      <c r="S33" s="114">
        <v>18</v>
      </c>
      <c r="T33" s="57">
        <f aca="true" t="shared" si="8" ref="T33:V35">SUM(H33+K33+N33+Q33-X33)</f>
        <v>46</v>
      </c>
      <c r="U33" s="55">
        <f t="shared" si="8"/>
        <v>28</v>
      </c>
      <c r="V33" s="114">
        <f t="shared" si="8"/>
        <v>40</v>
      </c>
      <c r="W33" s="23"/>
      <c r="X33" s="25"/>
      <c r="Y33" s="26"/>
      <c r="Z33" s="23"/>
    </row>
    <row r="34" spans="2:26" ht="15.75">
      <c r="B34" s="42">
        <v>2</v>
      </c>
      <c r="C34" s="45" t="s">
        <v>360</v>
      </c>
      <c r="D34" s="21" t="s">
        <v>41</v>
      </c>
      <c r="E34" s="21"/>
      <c r="F34" s="22" t="s">
        <v>361</v>
      </c>
      <c r="G34" s="131" t="s">
        <v>56</v>
      </c>
      <c r="H34" s="25"/>
      <c r="I34" s="26"/>
      <c r="J34" s="116"/>
      <c r="K34" s="25"/>
      <c r="L34" s="26"/>
      <c r="M34" s="116"/>
      <c r="N34" s="25">
        <v>42</v>
      </c>
      <c r="O34" s="26">
        <v>23</v>
      </c>
      <c r="P34" s="116">
        <v>47</v>
      </c>
      <c r="Q34" s="25"/>
      <c r="R34" s="26"/>
      <c r="S34" s="116"/>
      <c r="T34" s="25">
        <f t="shared" si="8"/>
        <v>42</v>
      </c>
      <c r="U34" s="26">
        <f t="shared" si="8"/>
        <v>23</v>
      </c>
      <c r="V34" s="116">
        <f t="shared" si="8"/>
        <v>47</v>
      </c>
      <c r="W34" s="23"/>
      <c r="X34" s="25"/>
      <c r="Y34" s="26"/>
      <c r="Z34" s="23"/>
    </row>
    <row r="35" spans="2:26" ht="15.75">
      <c r="B35" s="42">
        <v>3</v>
      </c>
      <c r="C35" s="45" t="s">
        <v>55</v>
      </c>
      <c r="D35" s="21" t="s">
        <v>41</v>
      </c>
      <c r="E35" s="21"/>
      <c r="F35" s="22" t="s">
        <v>4</v>
      </c>
      <c r="G35" s="131" t="s">
        <v>56</v>
      </c>
      <c r="H35" s="25">
        <v>26</v>
      </c>
      <c r="I35" s="26">
        <v>15</v>
      </c>
      <c r="J35" s="116">
        <v>17</v>
      </c>
      <c r="K35" s="25"/>
      <c r="L35" s="26"/>
      <c r="M35" s="116"/>
      <c r="N35" s="25"/>
      <c r="O35" s="26"/>
      <c r="P35" s="116"/>
      <c r="Q35" s="25"/>
      <c r="R35" s="26"/>
      <c r="S35" s="116"/>
      <c r="T35" s="25">
        <f t="shared" si="8"/>
        <v>26</v>
      </c>
      <c r="U35" s="26">
        <f t="shared" si="8"/>
        <v>15</v>
      </c>
      <c r="V35" s="116">
        <f t="shared" si="8"/>
        <v>17</v>
      </c>
      <c r="W35" s="23"/>
      <c r="X35" s="25"/>
      <c r="Y35" s="26"/>
      <c r="Z35" s="23"/>
    </row>
    <row r="36" spans="3:26" ht="15.75">
      <c r="C36" s="45" t="s">
        <v>378</v>
      </c>
      <c r="D36" s="21" t="s">
        <v>45</v>
      </c>
      <c r="E36" s="21"/>
      <c r="F36" s="22" t="s">
        <v>4</v>
      </c>
      <c r="G36" s="131" t="s">
        <v>56</v>
      </c>
      <c r="H36" s="25"/>
      <c r="I36" s="26"/>
      <c r="J36" s="116"/>
      <c r="K36" s="25"/>
      <c r="L36" s="26"/>
      <c r="M36" s="116"/>
      <c r="N36" s="25"/>
      <c r="O36" s="26"/>
      <c r="P36" s="116"/>
      <c r="Q36" s="25">
        <v>11</v>
      </c>
      <c r="R36" s="26">
        <v>7</v>
      </c>
      <c r="S36" s="116">
        <v>16</v>
      </c>
      <c r="T36" s="25">
        <f>SUM(H36+K36+N36+Q36-X36)</f>
        <v>11</v>
      </c>
      <c r="U36" s="26">
        <f>SUM(I36+L36+O36+R36-Y36)</f>
        <v>7</v>
      </c>
      <c r="V36" s="116">
        <f>SUM(J36+M36+P36+S36-Z36)</f>
        <v>16</v>
      </c>
      <c r="W36" s="23"/>
      <c r="X36" s="25"/>
      <c r="Y36" s="26"/>
      <c r="Z36" s="23"/>
    </row>
    <row r="37" spans="3:26" ht="15.75">
      <c r="C37" s="45"/>
      <c r="D37" s="21"/>
      <c r="E37" s="21"/>
      <c r="F37" s="22"/>
      <c r="G37" s="131"/>
      <c r="H37" s="25"/>
      <c r="I37" s="26"/>
      <c r="J37" s="116"/>
      <c r="K37" s="25"/>
      <c r="L37" s="26"/>
      <c r="M37" s="116"/>
      <c r="N37" s="25"/>
      <c r="O37" s="26"/>
      <c r="P37" s="116"/>
      <c r="Q37" s="25"/>
      <c r="R37" s="26"/>
      <c r="S37" s="116"/>
      <c r="T37" s="25"/>
      <c r="U37" s="26"/>
      <c r="V37" s="116"/>
      <c r="W37" s="23"/>
      <c r="X37" s="25"/>
      <c r="Y37" s="26"/>
      <c r="Z37" s="23"/>
    </row>
    <row r="38" spans="2:26" ht="15.75">
      <c r="B38" s="42">
        <v>1</v>
      </c>
      <c r="C38" s="45" t="s">
        <v>369</v>
      </c>
      <c r="D38" s="21" t="s">
        <v>38</v>
      </c>
      <c r="E38" s="21"/>
      <c r="F38" s="22" t="s">
        <v>4</v>
      </c>
      <c r="G38" s="131" t="s">
        <v>59</v>
      </c>
      <c r="H38" s="25"/>
      <c r="I38" s="26"/>
      <c r="J38" s="116"/>
      <c r="K38" s="25"/>
      <c r="L38" s="26"/>
      <c r="M38" s="116"/>
      <c r="N38" s="25">
        <v>32</v>
      </c>
      <c r="O38" s="26">
        <v>19</v>
      </c>
      <c r="P38" s="116">
        <v>33</v>
      </c>
      <c r="Q38" s="25"/>
      <c r="R38" s="26"/>
      <c r="S38" s="116"/>
      <c r="T38" s="25">
        <f>SUM(H38+K38+N38+Q38-X38)</f>
        <v>32</v>
      </c>
      <c r="U38" s="26">
        <f>SUM(I38+L38+O38+R38-Y38)</f>
        <v>19</v>
      </c>
      <c r="V38" s="116">
        <f>SUM(J38+M38+P38+S38-Z38)</f>
        <v>33</v>
      </c>
      <c r="W38" s="23"/>
      <c r="X38" s="25"/>
      <c r="Y38" s="26"/>
      <c r="Z38" s="23"/>
    </row>
    <row r="39" spans="3:26" ht="15.75">
      <c r="C39" s="45"/>
      <c r="D39" s="21"/>
      <c r="E39" s="21"/>
      <c r="F39" s="22"/>
      <c r="G39" s="131"/>
      <c r="H39" s="25"/>
      <c r="I39" s="26"/>
      <c r="J39" s="116"/>
      <c r="K39" s="25"/>
      <c r="L39" s="26"/>
      <c r="M39" s="116"/>
      <c r="N39" s="25"/>
      <c r="O39" s="26"/>
      <c r="P39" s="116"/>
      <c r="Q39" s="25"/>
      <c r="R39" s="26"/>
      <c r="S39" s="116"/>
      <c r="T39" s="25"/>
      <c r="U39" s="26"/>
      <c r="V39" s="116"/>
      <c r="W39" s="23"/>
      <c r="X39" s="25"/>
      <c r="Y39" s="26"/>
      <c r="Z39" s="23"/>
    </row>
    <row r="40" spans="2:26" ht="15.75">
      <c r="B40" s="42">
        <v>1</v>
      </c>
      <c r="C40" s="45" t="s">
        <v>111</v>
      </c>
      <c r="D40" s="21" t="s">
        <v>36</v>
      </c>
      <c r="E40" s="21"/>
      <c r="F40" s="22" t="s">
        <v>4</v>
      </c>
      <c r="G40" s="131">
        <v>3</v>
      </c>
      <c r="H40" s="25">
        <v>48</v>
      </c>
      <c r="I40" s="26">
        <v>25</v>
      </c>
      <c r="J40" s="116">
        <v>50</v>
      </c>
      <c r="K40" s="25">
        <v>47</v>
      </c>
      <c r="L40" s="26">
        <v>26</v>
      </c>
      <c r="M40" s="116">
        <v>76</v>
      </c>
      <c r="N40" s="25">
        <v>48</v>
      </c>
      <c r="O40" s="26">
        <v>26</v>
      </c>
      <c r="P40" s="116">
        <v>68</v>
      </c>
      <c r="Q40" s="25">
        <v>42</v>
      </c>
      <c r="R40" s="26">
        <v>22</v>
      </c>
      <c r="S40" s="116">
        <v>71</v>
      </c>
      <c r="T40" s="25">
        <f aca="true" t="shared" si="9" ref="T40:T61">SUM(H40+K40+N40+Q40-X40)</f>
        <v>143</v>
      </c>
      <c r="U40" s="26">
        <f aca="true" t="shared" si="10" ref="U40:U61">SUM(I40+L40+O40+R40-Y40)</f>
        <v>77</v>
      </c>
      <c r="V40" s="116">
        <f aca="true" t="shared" si="11" ref="V40:V61">SUM(J40+M40+P40+S40-Z40)</f>
        <v>194</v>
      </c>
      <c r="W40" s="23"/>
      <c r="X40" s="25">
        <v>42</v>
      </c>
      <c r="Y40" s="26">
        <v>22</v>
      </c>
      <c r="Z40" s="23">
        <v>71</v>
      </c>
    </row>
    <row r="41" spans="2:26" ht="15.75">
      <c r="B41" s="42">
        <v>2</v>
      </c>
      <c r="C41" s="45" t="s">
        <v>62</v>
      </c>
      <c r="D41" s="21" t="s">
        <v>38</v>
      </c>
      <c r="E41" s="21"/>
      <c r="F41" s="22" t="s">
        <v>4</v>
      </c>
      <c r="G41" s="131">
        <v>3</v>
      </c>
      <c r="H41" s="25">
        <v>47</v>
      </c>
      <c r="I41" s="26">
        <v>25</v>
      </c>
      <c r="J41" s="116">
        <v>56</v>
      </c>
      <c r="K41" s="25">
        <v>47</v>
      </c>
      <c r="L41" s="26">
        <v>26</v>
      </c>
      <c r="M41" s="116">
        <v>73</v>
      </c>
      <c r="N41" s="25">
        <v>48</v>
      </c>
      <c r="O41" s="26">
        <v>26</v>
      </c>
      <c r="P41" s="116">
        <v>83</v>
      </c>
      <c r="Q41" s="25">
        <v>47</v>
      </c>
      <c r="R41" s="26">
        <v>26</v>
      </c>
      <c r="S41" s="116">
        <v>76</v>
      </c>
      <c r="T41" s="25">
        <f t="shared" si="9"/>
        <v>142</v>
      </c>
      <c r="U41" s="26">
        <f t="shared" si="10"/>
        <v>77</v>
      </c>
      <c r="V41" s="116">
        <f t="shared" si="11"/>
        <v>215</v>
      </c>
      <c r="W41" s="23"/>
      <c r="X41" s="25">
        <v>47</v>
      </c>
      <c r="Y41" s="26">
        <v>26</v>
      </c>
      <c r="Z41" s="23">
        <v>73</v>
      </c>
    </row>
    <row r="42" spans="2:26" ht="15.75">
      <c r="B42" s="42">
        <v>3</v>
      </c>
      <c r="C42" s="45" t="s">
        <v>64</v>
      </c>
      <c r="D42" s="21" t="s">
        <v>41</v>
      </c>
      <c r="E42" s="21"/>
      <c r="F42" s="22" t="s">
        <v>4</v>
      </c>
      <c r="G42" s="131">
        <v>3</v>
      </c>
      <c r="H42" s="25">
        <v>47</v>
      </c>
      <c r="I42" s="26">
        <v>25</v>
      </c>
      <c r="J42" s="116">
        <v>43</v>
      </c>
      <c r="K42" s="25">
        <v>44</v>
      </c>
      <c r="L42" s="26">
        <v>23</v>
      </c>
      <c r="M42" s="116">
        <v>74</v>
      </c>
      <c r="N42" s="25">
        <v>47</v>
      </c>
      <c r="O42" s="26">
        <v>26</v>
      </c>
      <c r="P42" s="116">
        <v>75</v>
      </c>
      <c r="Q42" s="25">
        <v>47</v>
      </c>
      <c r="R42" s="26">
        <v>25</v>
      </c>
      <c r="S42" s="116">
        <v>74</v>
      </c>
      <c r="T42" s="25">
        <f t="shared" si="9"/>
        <v>141</v>
      </c>
      <c r="U42" s="26">
        <f t="shared" si="10"/>
        <v>76</v>
      </c>
      <c r="V42" s="116">
        <f t="shared" si="11"/>
        <v>192</v>
      </c>
      <c r="W42" s="23"/>
      <c r="X42" s="25">
        <v>44</v>
      </c>
      <c r="Y42" s="26">
        <v>23</v>
      </c>
      <c r="Z42" s="23">
        <v>74</v>
      </c>
    </row>
    <row r="43" spans="2:26" ht="15.75">
      <c r="B43" s="42">
        <v>4</v>
      </c>
      <c r="C43" s="45" t="s">
        <v>250</v>
      </c>
      <c r="D43" s="21" t="s">
        <v>45</v>
      </c>
      <c r="E43" s="21"/>
      <c r="F43" s="22" t="s">
        <v>4</v>
      </c>
      <c r="G43" s="131">
        <v>3</v>
      </c>
      <c r="H43" s="25"/>
      <c r="I43" s="26"/>
      <c r="J43" s="116"/>
      <c r="K43" s="25">
        <v>48</v>
      </c>
      <c r="L43" s="26">
        <v>26</v>
      </c>
      <c r="M43" s="116">
        <v>72</v>
      </c>
      <c r="N43" s="25">
        <v>45</v>
      </c>
      <c r="O43" s="26">
        <v>24</v>
      </c>
      <c r="P43" s="116">
        <v>75</v>
      </c>
      <c r="Q43" s="25">
        <v>46</v>
      </c>
      <c r="R43" s="26">
        <v>26</v>
      </c>
      <c r="S43" s="116">
        <v>79</v>
      </c>
      <c r="T43" s="25">
        <f t="shared" si="9"/>
        <v>139</v>
      </c>
      <c r="U43" s="26">
        <f t="shared" si="10"/>
        <v>76</v>
      </c>
      <c r="V43" s="116">
        <f t="shared" si="11"/>
        <v>226</v>
      </c>
      <c r="W43" s="23"/>
      <c r="X43" s="25"/>
      <c r="Y43" s="26"/>
      <c r="Z43" s="23"/>
    </row>
    <row r="44" spans="2:26" ht="15.75">
      <c r="B44" s="42">
        <v>5</v>
      </c>
      <c r="C44" s="45" t="s">
        <v>74</v>
      </c>
      <c r="D44" s="21" t="s">
        <v>45</v>
      </c>
      <c r="E44" s="21"/>
      <c r="F44" s="22" t="s">
        <v>4</v>
      </c>
      <c r="G44" s="131">
        <v>3</v>
      </c>
      <c r="H44" s="25">
        <v>44</v>
      </c>
      <c r="I44" s="26">
        <v>23</v>
      </c>
      <c r="J44" s="116">
        <v>41</v>
      </c>
      <c r="K44" s="25">
        <v>45</v>
      </c>
      <c r="L44" s="26">
        <v>24</v>
      </c>
      <c r="M44" s="116">
        <v>64</v>
      </c>
      <c r="N44" s="25">
        <v>47</v>
      </c>
      <c r="O44" s="26">
        <v>25</v>
      </c>
      <c r="P44" s="116">
        <v>65</v>
      </c>
      <c r="Q44" s="25">
        <v>47</v>
      </c>
      <c r="R44" s="26">
        <v>26</v>
      </c>
      <c r="S44" s="116">
        <v>63</v>
      </c>
      <c r="T44" s="25">
        <f t="shared" si="9"/>
        <v>139</v>
      </c>
      <c r="U44" s="26">
        <f t="shared" si="10"/>
        <v>75</v>
      </c>
      <c r="V44" s="116">
        <f t="shared" si="11"/>
        <v>192</v>
      </c>
      <c r="W44" s="23"/>
      <c r="X44" s="25">
        <v>44</v>
      </c>
      <c r="Y44" s="26">
        <v>23</v>
      </c>
      <c r="Z44" s="23">
        <v>41</v>
      </c>
    </row>
    <row r="45" spans="2:26" ht="15.75">
      <c r="B45" s="42">
        <v>6</v>
      </c>
      <c r="C45" s="45" t="s">
        <v>63</v>
      </c>
      <c r="D45" s="21" t="s">
        <v>36</v>
      </c>
      <c r="E45" s="21"/>
      <c r="F45" s="22" t="s">
        <v>4</v>
      </c>
      <c r="G45" s="131">
        <v>3</v>
      </c>
      <c r="H45" s="25">
        <v>47</v>
      </c>
      <c r="I45" s="26">
        <v>25</v>
      </c>
      <c r="J45" s="116">
        <v>48</v>
      </c>
      <c r="K45" s="25">
        <v>45</v>
      </c>
      <c r="L45" s="26">
        <v>24</v>
      </c>
      <c r="M45" s="116">
        <v>71</v>
      </c>
      <c r="N45" s="25">
        <v>44</v>
      </c>
      <c r="O45" s="26">
        <v>24</v>
      </c>
      <c r="P45" s="116">
        <v>49</v>
      </c>
      <c r="Q45" s="25">
        <v>47</v>
      </c>
      <c r="R45" s="26">
        <v>26</v>
      </c>
      <c r="S45" s="116">
        <v>58</v>
      </c>
      <c r="T45" s="25">
        <f t="shared" si="9"/>
        <v>139</v>
      </c>
      <c r="U45" s="26">
        <f t="shared" si="10"/>
        <v>75</v>
      </c>
      <c r="V45" s="116">
        <f t="shared" si="11"/>
        <v>177</v>
      </c>
      <c r="W45" s="23"/>
      <c r="X45" s="25">
        <v>44</v>
      </c>
      <c r="Y45" s="26">
        <v>24</v>
      </c>
      <c r="Z45" s="23">
        <v>49</v>
      </c>
    </row>
    <row r="46" spans="2:26" ht="15.75">
      <c r="B46" s="42">
        <v>7</v>
      </c>
      <c r="C46" s="45" t="s">
        <v>60</v>
      </c>
      <c r="D46" s="21" t="s">
        <v>36</v>
      </c>
      <c r="E46" s="21"/>
      <c r="F46" s="22" t="s">
        <v>4</v>
      </c>
      <c r="G46" s="131">
        <v>3</v>
      </c>
      <c r="H46" s="25">
        <v>48</v>
      </c>
      <c r="I46" s="26">
        <v>25</v>
      </c>
      <c r="J46" s="116">
        <v>55</v>
      </c>
      <c r="K46" s="25">
        <v>47</v>
      </c>
      <c r="L46" s="26">
        <v>26</v>
      </c>
      <c r="M46" s="116">
        <v>81</v>
      </c>
      <c r="N46" s="25"/>
      <c r="O46" s="26"/>
      <c r="P46" s="116"/>
      <c r="Q46" s="25">
        <v>42</v>
      </c>
      <c r="R46" s="26">
        <v>24</v>
      </c>
      <c r="S46" s="116">
        <v>70</v>
      </c>
      <c r="T46" s="25">
        <f t="shared" si="9"/>
        <v>137</v>
      </c>
      <c r="U46" s="26">
        <f t="shared" si="10"/>
        <v>75</v>
      </c>
      <c r="V46" s="116">
        <f t="shared" si="11"/>
        <v>206</v>
      </c>
      <c r="W46" s="23"/>
      <c r="X46" s="25"/>
      <c r="Y46" s="26"/>
      <c r="Z46" s="23"/>
    </row>
    <row r="47" spans="2:26" ht="15.75">
      <c r="B47" s="42">
        <v>8</v>
      </c>
      <c r="C47" s="45" t="s">
        <v>78</v>
      </c>
      <c r="D47" s="21" t="s">
        <v>45</v>
      </c>
      <c r="E47" s="21"/>
      <c r="F47" s="22" t="s">
        <v>4</v>
      </c>
      <c r="G47" s="131">
        <v>3</v>
      </c>
      <c r="H47" s="25">
        <v>39</v>
      </c>
      <c r="I47" s="26">
        <v>22</v>
      </c>
      <c r="J47" s="116">
        <v>48</v>
      </c>
      <c r="K47" s="25">
        <v>45</v>
      </c>
      <c r="L47" s="26">
        <v>25</v>
      </c>
      <c r="M47" s="116">
        <v>84</v>
      </c>
      <c r="N47" s="25">
        <v>46</v>
      </c>
      <c r="O47" s="26">
        <v>24</v>
      </c>
      <c r="P47" s="116">
        <v>82</v>
      </c>
      <c r="Q47" s="25">
        <v>46</v>
      </c>
      <c r="R47" s="26">
        <v>25</v>
      </c>
      <c r="S47" s="116">
        <v>72</v>
      </c>
      <c r="T47" s="25">
        <f t="shared" si="9"/>
        <v>137</v>
      </c>
      <c r="U47" s="26">
        <f t="shared" si="10"/>
        <v>74</v>
      </c>
      <c r="V47" s="116">
        <f t="shared" si="11"/>
        <v>238</v>
      </c>
      <c r="W47" s="23"/>
      <c r="X47" s="25">
        <v>39</v>
      </c>
      <c r="Y47" s="26">
        <v>22</v>
      </c>
      <c r="Z47" s="23">
        <v>48</v>
      </c>
    </row>
    <row r="48" spans="2:26" ht="15.75">
      <c r="B48" s="42">
        <v>9</v>
      </c>
      <c r="C48" s="45" t="s">
        <v>73</v>
      </c>
      <c r="D48" s="21" t="s">
        <v>38</v>
      </c>
      <c r="E48" s="21"/>
      <c r="F48" s="22" t="s">
        <v>4</v>
      </c>
      <c r="G48" s="131">
        <v>3</v>
      </c>
      <c r="H48" s="25">
        <v>44</v>
      </c>
      <c r="I48" s="26">
        <v>23</v>
      </c>
      <c r="J48" s="116">
        <v>42</v>
      </c>
      <c r="K48" s="25">
        <v>44</v>
      </c>
      <c r="L48" s="26">
        <v>24</v>
      </c>
      <c r="M48" s="116">
        <v>72</v>
      </c>
      <c r="N48" s="25">
        <v>47</v>
      </c>
      <c r="O48" s="26">
        <v>26</v>
      </c>
      <c r="P48" s="116">
        <v>53</v>
      </c>
      <c r="Q48" s="25">
        <v>44</v>
      </c>
      <c r="R48" s="26">
        <v>25</v>
      </c>
      <c r="S48" s="116">
        <v>70</v>
      </c>
      <c r="T48" s="25">
        <f t="shared" si="9"/>
        <v>135</v>
      </c>
      <c r="U48" s="26">
        <f t="shared" si="10"/>
        <v>75</v>
      </c>
      <c r="V48" s="116">
        <f t="shared" si="11"/>
        <v>195</v>
      </c>
      <c r="W48" s="23"/>
      <c r="X48" s="25">
        <v>44</v>
      </c>
      <c r="Y48" s="26">
        <v>23</v>
      </c>
      <c r="Z48" s="23">
        <v>42</v>
      </c>
    </row>
    <row r="49" spans="2:26" ht="15.75">
      <c r="B49" s="42">
        <v>10</v>
      </c>
      <c r="C49" s="45" t="s">
        <v>70</v>
      </c>
      <c r="D49" s="21" t="s">
        <v>38</v>
      </c>
      <c r="E49" s="21"/>
      <c r="F49" s="22" t="s">
        <v>4</v>
      </c>
      <c r="G49" s="131">
        <v>3</v>
      </c>
      <c r="H49" s="25">
        <v>45</v>
      </c>
      <c r="I49" s="26">
        <v>23</v>
      </c>
      <c r="J49" s="116">
        <v>44</v>
      </c>
      <c r="K49" s="25">
        <v>44</v>
      </c>
      <c r="L49" s="26">
        <v>24</v>
      </c>
      <c r="M49" s="116">
        <v>57</v>
      </c>
      <c r="N49" s="25">
        <v>42</v>
      </c>
      <c r="O49" s="26">
        <v>24</v>
      </c>
      <c r="P49" s="116">
        <v>65</v>
      </c>
      <c r="Q49" s="25">
        <v>46</v>
      </c>
      <c r="R49" s="26">
        <v>25</v>
      </c>
      <c r="S49" s="116">
        <v>58</v>
      </c>
      <c r="T49" s="25">
        <f t="shared" si="9"/>
        <v>135</v>
      </c>
      <c r="U49" s="26">
        <f t="shared" si="10"/>
        <v>72</v>
      </c>
      <c r="V49" s="116">
        <f t="shared" si="11"/>
        <v>159</v>
      </c>
      <c r="W49" s="23"/>
      <c r="X49" s="25">
        <v>42</v>
      </c>
      <c r="Y49" s="26">
        <v>24</v>
      </c>
      <c r="Z49" s="23">
        <v>65</v>
      </c>
    </row>
    <row r="50" spans="2:26" ht="15.75">
      <c r="B50" s="42">
        <v>11</v>
      </c>
      <c r="C50" s="45" t="s">
        <v>69</v>
      </c>
      <c r="D50" s="21" t="s">
        <v>45</v>
      </c>
      <c r="E50" s="21"/>
      <c r="F50" s="22" t="s">
        <v>4</v>
      </c>
      <c r="G50" s="131">
        <v>3</v>
      </c>
      <c r="H50" s="25">
        <v>45</v>
      </c>
      <c r="I50" s="26">
        <v>25</v>
      </c>
      <c r="J50" s="116">
        <v>45</v>
      </c>
      <c r="K50" s="25">
        <v>40</v>
      </c>
      <c r="L50" s="26">
        <v>21</v>
      </c>
      <c r="M50" s="116">
        <v>67</v>
      </c>
      <c r="N50" s="25">
        <v>47</v>
      </c>
      <c r="O50" s="26">
        <v>25</v>
      </c>
      <c r="P50" s="116">
        <v>71</v>
      </c>
      <c r="Q50" s="25"/>
      <c r="R50" s="26"/>
      <c r="S50" s="116"/>
      <c r="T50" s="25">
        <f t="shared" si="9"/>
        <v>132</v>
      </c>
      <c r="U50" s="26">
        <f t="shared" si="10"/>
        <v>71</v>
      </c>
      <c r="V50" s="116">
        <f t="shared" si="11"/>
        <v>183</v>
      </c>
      <c r="W50" s="23"/>
      <c r="X50" s="25"/>
      <c r="Y50" s="26"/>
      <c r="Z50" s="23"/>
    </row>
    <row r="51" spans="2:26" s="39" customFormat="1" ht="15.75">
      <c r="B51" s="123">
        <v>12</v>
      </c>
      <c r="C51" s="45" t="s">
        <v>75</v>
      </c>
      <c r="D51" s="21" t="s">
        <v>38</v>
      </c>
      <c r="E51" s="21"/>
      <c r="F51" s="22" t="s">
        <v>4</v>
      </c>
      <c r="G51" s="131">
        <v>3</v>
      </c>
      <c r="H51" s="25">
        <v>43</v>
      </c>
      <c r="I51" s="26">
        <v>24</v>
      </c>
      <c r="J51" s="116">
        <v>48</v>
      </c>
      <c r="K51" s="25">
        <v>41</v>
      </c>
      <c r="L51" s="26">
        <v>25</v>
      </c>
      <c r="M51" s="116">
        <v>57</v>
      </c>
      <c r="N51" s="25">
        <v>45</v>
      </c>
      <c r="O51" s="26">
        <v>25</v>
      </c>
      <c r="P51" s="116">
        <v>75</v>
      </c>
      <c r="Q51" s="25">
        <v>43</v>
      </c>
      <c r="R51" s="26">
        <v>24</v>
      </c>
      <c r="S51" s="116">
        <v>50</v>
      </c>
      <c r="T51" s="25">
        <f t="shared" si="9"/>
        <v>131</v>
      </c>
      <c r="U51" s="26">
        <f t="shared" si="10"/>
        <v>73</v>
      </c>
      <c r="V51" s="116">
        <f t="shared" si="11"/>
        <v>173</v>
      </c>
      <c r="W51" s="23"/>
      <c r="X51" s="25">
        <v>41</v>
      </c>
      <c r="Y51" s="26">
        <v>25</v>
      </c>
      <c r="Z51" s="23">
        <v>57</v>
      </c>
    </row>
    <row r="52" spans="2:26" ht="15.75">
      <c r="B52" s="42">
        <v>13</v>
      </c>
      <c r="C52" s="115" t="s">
        <v>71</v>
      </c>
      <c r="D52" s="6" t="s">
        <v>38</v>
      </c>
      <c r="E52" s="6"/>
      <c r="F52" s="8" t="s">
        <v>4</v>
      </c>
      <c r="G52" s="131">
        <v>3</v>
      </c>
      <c r="H52" s="25">
        <v>44</v>
      </c>
      <c r="I52" s="26">
        <v>24</v>
      </c>
      <c r="J52" s="116">
        <v>50</v>
      </c>
      <c r="K52" s="25"/>
      <c r="L52" s="26"/>
      <c r="M52" s="116"/>
      <c r="N52" s="25">
        <v>41</v>
      </c>
      <c r="O52" s="26">
        <v>23</v>
      </c>
      <c r="P52" s="116">
        <v>64</v>
      </c>
      <c r="Q52" s="25">
        <v>44</v>
      </c>
      <c r="R52" s="26">
        <v>25</v>
      </c>
      <c r="S52" s="116">
        <v>55</v>
      </c>
      <c r="T52" s="25">
        <f t="shared" si="9"/>
        <v>129</v>
      </c>
      <c r="U52" s="26">
        <f t="shared" si="10"/>
        <v>72</v>
      </c>
      <c r="V52" s="116">
        <f t="shared" si="11"/>
        <v>169</v>
      </c>
      <c r="W52" s="23"/>
      <c r="X52" s="25"/>
      <c r="Y52" s="26"/>
      <c r="Z52" s="23"/>
    </row>
    <row r="53" spans="2:26" ht="15.75">
      <c r="B53" s="42">
        <v>14</v>
      </c>
      <c r="C53" s="45" t="s">
        <v>76</v>
      </c>
      <c r="D53" s="21" t="s">
        <v>36</v>
      </c>
      <c r="E53" s="21"/>
      <c r="F53" s="22" t="s">
        <v>4</v>
      </c>
      <c r="G53" s="131">
        <v>3</v>
      </c>
      <c r="H53" s="25">
        <v>43</v>
      </c>
      <c r="I53" s="26">
        <v>23</v>
      </c>
      <c r="J53" s="116">
        <v>44</v>
      </c>
      <c r="K53" s="25">
        <v>42</v>
      </c>
      <c r="L53" s="26">
        <v>23</v>
      </c>
      <c r="M53" s="116">
        <v>59</v>
      </c>
      <c r="N53" s="25">
        <v>42</v>
      </c>
      <c r="O53" s="26">
        <v>22</v>
      </c>
      <c r="P53" s="116">
        <v>52</v>
      </c>
      <c r="Q53" s="25">
        <v>40</v>
      </c>
      <c r="R53" s="26">
        <v>21</v>
      </c>
      <c r="S53" s="116">
        <v>60</v>
      </c>
      <c r="T53" s="25">
        <f t="shared" si="9"/>
        <v>127</v>
      </c>
      <c r="U53" s="26">
        <f t="shared" si="10"/>
        <v>68</v>
      </c>
      <c r="V53" s="116">
        <f t="shared" si="11"/>
        <v>155</v>
      </c>
      <c r="W53" s="23"/>
      <c r="X53" s="25">
        <v>40</v>
      </c>
      <c r="Y53" s="26">
        <v>21</v>
      </c>
      <c r="Z53" s="23">
        <v>60</v>
      </c>
    </row>
    <row r="54" spans="2:26" ht="16.5" thickBot="1">
      <c r="B54" s="123">
        <v>15</v>
      </c>
      <c r="C54" s="52" t="s">
        <v>77</v>
      </c>
      <c r="D54" s="53" t="s">
        <v>36</v>
      </c>
      <c r="E54" s="53"/>
      <c r="F54" s="54" t="s">
        <v>4</v>
      </c>
      <c r="G54" s="132">
        <v>3</v>
      </c>
      <c r="H54" s="57">
        <v>42</v>
      </c>
      <c r="I54" s="55">
        <v>24</v>
      </c>
      <c r="J54" s="114">
        <v>43</v>
      </c>
      <c r="K54" s="57">
        <v>41</v>
      </c>
      <c r="L54" s="55">
        <v>24</v>
      </c>
      <c r="M54" s="114">
        <v>54</v>
      </c>
      <c r="N54" s="57">
        <v>43</v>
      </c>
      <c r="O54" s="55">
        <v>23</v>
      </c>
      <c r="P54" s="114">
        <v>56</v>
      </c>
      <c r="Q54" s="57"/>
      <c r="R54" s="55"/>
      <c r="S54" s="114"/>
      <c r="T54" s="57">
        <f t="shared" si="9"/>
        <v>126</v>
      </c>
      <c r="U54" s="55">
        <f t="shared" si="10"/>
        <v>71</v>
      </c>
      <c r="V54" s="114">
        <f t="shared" si="11"/>
        <v>153</v>
      </c>
      <c r="W54" s="23"/>
      <c r="X54" s="25"/>
      <c r="Y54" s="26"/>
      <c r="Z54" s="23"/>
    </row>
    <row r="55" spans="2:26" ht="15.75">
      <c r="B55" s="42">
        <v>16</v>
      </c>
      <c r="C55" s="45" t="s">
        <v>68</v>
      </c>
      <c r="D55" s="21" t="s">
        <v>38</v>
      </c>
      <c r="E55" s="21"/>
      <c r="F55" s="22" t="s">
        <v>4</v>
      </c>
      <c r="G55" s="131">
        <v>3</v>
      </c>
      <c r="H55" s="25">
        <v>45</v>
      </c>
      <c r="I55" s="26">
        <v>25</v>
      </c>
      <c r="J55" s="116">
        <v>47</v>
      </c>
      <c r="K55" s="25"/>
      <c r="L55" s="26"/>
      <c r="M55" s="116"/>
      <c r="N55" s="25">
        <v>46</v>
      </c>
      <c r="O55" s="26">
        <v>24</v>
      </c>
      <c r="P55" s="116">
        <v>73</v>
      </c>
      <c r="Q55" s="25"/>
      <c r="R55" s="26"/>
      <c r="S55" s="116"/>
      <c r="T55" s="25">
        <f t="shared" si="9"/>
        <v>91</v>
      </c>
      <c r="U55" s="26">
        <f t="shared" si="10"/>
        <v>49</v>
      </c>
      <c r="V55" s="116">
        <f t="shared" si="11"/>
        <v>120</v>
      </c>
      <c r="W55" s="23"/>
      <c r="X55" s="25"/>
      <c r="Y55" s="26"/>
      <c r="Z55" s="23"/>
    </row>
    <row r="56" spans="2:26" ht="15.75">
      <c r="B56" s="42">
        <v>17</v>
      </c>
      <c r="C56" s="45" t="s">
        <v>67</v>
      </c>
      <c r="D56" s="21" t="s">
        <v>36</v>
      </c>
      <c r="E56" s="21"/>
      <c r="F56" s="22" t="s">
        <v>4</v>
      </c>
      <c r="G56" s="131">
        <v>3</v>
      </c>
      <c r="H56" s="25">
        <v>45</v>
      </c>
      <c r="I56" s="26">
        <v>25</v>
      </c>
      <c r="J56" s="116">
        <v>49</v>
      </c>
      <c r="K56" s="25">
        <v>42</v>
      </c>
      <c r="L56" s="26">
        <v>25</v>
      </c>
      <c r="M56" s="116">
        <v>58</v>
      </c>
      <c r="N56" s="25"/>
      <c r="O56" s="26"/>
      <c r="P56" s="116"/>
      <c r="Q56" s="25"/>
      <c r="R56" s="26"/>
      <c r="S56" s="116"/>
      <c r="T56" s="25">
        <f t="shared" si="9"/>
        <v>87</v>
      </c>
      <c r="U56" s="26">
        <f t="shared" si="10"/>
        <v>50</v>
      </c>
      <c r="V56" s="116">
        <f t="shared" si="11"/>
        <v>107</v>
      </c>
      <c r="W56" s="23"/>
      <c r="X56" s="25"/>
      <c r="Y56" s="26"/>
      <c r="Z56" s="23"/>
    </row>
    <row r="57" spans="2:26" s="39" customFormat="1" ht="15.75">
      <c r="B57" s="123">
        <v>18</v>
      </c>
      <c r="C57" s="115" t="s">
        <v>364</v>
      </c>
      <c r="D57" s="6" t="s">
        <v>41</v>
      </c>
      <c r="E57" s="6"/>
      <c r="F57" s="8" t="s">
        <v>4</v>
      </c>
      <c r="G57" s="131">
        <v>3</v>
      </c>
      <c r="H57" s="25"/>
      <c r="I57" s="26"/>
      <c r="J57" s="116"/>
      <c r="K57" s="25"/>
      <c r="L57" s="26"/>
      <c r="M57" s="116"/>
      <c r="N57" s="25">
        <v>42</v>
      </c>
      <c r="O57" s="26">
        <v>23</v>
      </c>
      <c r="P57" s="116">
        <v>60</v>
      </c>
      <c r="Q57" s="25">
        <v>45</v>
      </c>
      <c r="R57" s="26">
        <v>25</v>
      </c>
      <c r="S57" s="116">
        <v>69</v>
      </c>
      <c r="T57" s="25">
        <f t="shared" si="9"/>
        <v>87</v>
      </c>
      <c r="U57" s="26">
        <f t="shared" si="10"/>
        <v>48</v>
      </c>
      <c r="V57" s="116">
        <f t="shared" si="11"/>
        <v>129</v>
      </c>
      <c r="W57" s="23"/>
      <c r="X57" s="25"/>
      <c r="Y57" s="26"/>
      <c r="Z57" s="23"/>
    </row>
    <row r="58" spans="2:26" ht="15.75">
      <c r="B58" s="123">
        <v>19</v>
      </c>
      <c r="C58" s="117" t="s">
        <v>72</v>
      </c>
      <c r="D58" s="118" t="s">
        <v>41</v>
      </c>
      <c r="E58" s="118"/>
      <c r="F58" s="119" t="s">
        <v>4</v>
      </c>
      <c r="G58" s="133">
        <v>3</v>
      </c>
      <c r="H58" s="126">
        <v>44</v>
      </c>
      <c r="I58" s="121">
        <v>25</v>
      </c>
      <c r="J58" s="122">
        <v>34</v>
      </c>
      <c r="K58" s="126">
        <v>42</v>
      </c>
      <c r="L58" s="121">
        <v>23</v>
      </c>
      <c r="M58" s="122">
        <v>60</v>
      </c>
      <c r="N58" s="126"/>
      <c r="O58" s="121"/>
      <c r="P58" s="122"/>
      <c r="Q58" s="126"/>
      <c r="R58" s="121"/>
      <c r="S58" s="122"/>
      <c r="T58" s="126">
        <f t="shared" si="9"/>
        <v>86</v>
      </c>
      <c r="U58" s="121">
        <f t="shared" si="10"/>
        <v>48</v>
      </c>
      <c r="V58" s="122">
        <f t="shared" si="11"/>
        <v>94</v>
      </c>
      <c r="W58" s="23"/>
      <c r="X58" s="25"/>
      <c r="Y58" s="26"/>
      <c r="Z58" s="23"/>
    </row>
    <row r="59" spans="2:26" ht="15.75">
      <c r="B59" s="42">
        <v>20</v>
      </c>
      <c r="C59" s="45" t="s">
        <v>362</v>
      </c>
      <c r="D59" s="21" t="s">
        <v>38</v>
      </c>
      <c r="E59" s="21"/>
      <c r="F59" s="22" t="s">
        <v>4</v>
      </c>
      <c r="G59" s="131">
        <v>3</v>
      </c>
      <c r="H59" s="25"/>
      <c r="I59" s="26"/>
      <c r="J59" s="116"/>
      <c r="K59" s="25"/>
      <c r="L59" s="26"/>
      <c r="M59" s="116"/>
      <c r="N59" s="25">
        <v>47</v>
      </c>
      <c r="O59" s="26">
        <v>26</v>
      </c>
      <c r="P59" s="116">
        <v>65</v>
      </c>
      <c r="Q59" s="25"/>
      <c r="R59" s="26"/>
      <c r="S59" s="116"/>
      <c r="T59" s="25">
        <f t="shared" si="9"/>
        <v>47</v>
      </c>
      <c r="U59" s="26">
        <f t="shared" si="10"/>
        <v>26</v>
      </c>
      <c r="V59" s="116">
        <f t="shared" si="11"/>
        <v>65</v>
      </c>
      <c r="W59" s="23"/>
      <c r="X59" s="25"/>
      <c r="Y59" s="26"/>
      <c r="Z59" s="23"/>
    </row>
    <row r="60" spans="2:26" ht="15.75">
      <c r="B60" s="42">
        <v>21</v>
      </c>
      <c r="C60" s="45" t="s">
        <v>363</v>
      </c>
      <c r="D60" s="21" t="s">
        <v>38</v>
      </c>
      <c r="E60" s="21"/>
      <c r="F60" s="22" t="s">
        <v>4</v>
      </c>
      <c r="G60" s="131">
        <v>3</v>
      </c>
      <c r="H60" s="25"/>
      <c r="I60" s="26"/>
      <c r="J60" s="116"/>
      <c r="K60" s="25"/>
      <c r="L60" s="26"/>
      <c r="M60" s="116"/>
      <c r="N60" s="25">
        <v>46</v>
      </c>
      <c r="O60" s="26">
        <v>26</v>
      </c>
      <c r="P60" s="116">
        <v>64</v>
      </c>
      <c r="Q60" s="25"/>
      <c r="R60" s="26"/>
      <c r="S60" s="116"/>
      <c r="T60" s="25">
        <f t="shared" si="9"/>
        <v>46</v>
      </c>
      <c r="U60" s="26">
        <f t="shared" si="10"/>
        <v>26</v>
      </c>
      <c r="V60" s="116">
        <f t="shared" si="11"/>
        <v>64</v>
      </c>
      <c r="W60" s="23"/>
      <c r="X60" s="25"/>
      <c r="Y60" s="26"/>
      <c r="Z60" s="23"/>
    </row>
    <row r="61" spans="2:26" ht="15.75">
      <c r="B61" s="42">
        <v>22</v>
      </c>
      <c r="C61" s="45" t="s">
        <v>273</v>
      </c>
      <c r="D61" s="21" t="s">
        <v>36</v>
      </c>
      <c r="E61" s="21"/>
      <c r="F61" s="22" t="s">
        <v>4</v>
      </c>
      <c r="G61" s="131">
        <v>3</v>
      </c>
      <c r="H61" s="25"/>
      <c r="I61" s="26"/>
      <c r="J61" s="116"/>
      <c r="K61" s="25">
        <v>39</v>
      </c>
      <c r="L61" s="26">
        <v>23</v>
      </c>
      <c r="M61" s="116">
        <v>46</v>
      </c>
      <c r="N61" s="25"/>
      <c r="O61" s="26"/>
      <c r="P61" s="116"/>
      <c r="Q61" s="25"/>
      <c r="R61" s="26"/>
      <c r="S61" s="116"/>
      <c r="T61" s="25">
        <f t="shared" si="9"/>
        <v>39</v>
      </c>
      <c r="U61" s="26">
        <f t="shared" si="10"/>
        <v>23</v>
      </c>
      <c r="V61" s="116">
        <f t="shared" si="11"/>
        <v>46</v>
      </c>
      <c r="W61" s="23"/>
      <c r="X61" s="25"/>
      <c r="Y61" s="26"/>
      <c r="Z61" s="23"/>
    </row>
    <row r="62" spans="3:26" ht="15.75">
      <c r="C62" s="45"/>
      <c r="D62" s="21"/>
      <c r="E62" s="21"/>
      <c r="F62" s="22"/>
      <c r="G62" s="131"/>
      <c r="H62" s="25"/>
      <c r="I62" s="26"/>
      <c r="J62" s="116"/>
      <c r="K62" s="25"/>
      <c r="L62" s="26"/>
      <c r="M62" s="116"/>
      <c r="N62" s="25"/>
      <c r="O62" s="26"/>
      <c r="P62" s="116"/>
      <c r="Q62" s="25"/>
      <c r="R62" s="26"/>
      <c r="S62" s="116"/>
      <c r="T62" s="25"/>
      <c r="U62" s="26"/>
      <c r="V62" s="116"/>
      <c r="W62" s="23"/>
      <c r="X62" s="25"/>
      <c r="Y62" s="26"/>
      <c r="Z62" s="23"/>
    </row>
    <row r="63" spans="2:26" ht="15.75">
      <c r="B63" s="42">
        <v>1</v>
      </c>
      <c r="C63" s="45" t="s">
        <v>80</v>
      </c>
      <c r="D63" s="21" t="s">
        <v>45</v>
      </c>
      <c r="E63" s="21"/>
      <c r="F63" s="22" t="s">
        <v>4</v>
      </c>
      <c r="G63" s="131">
        <v>2</v>
      </c>
      <c r="H63" s="25">
        <v>47</v>
      </c>
      <c r="I63" s="26">
        <v>24</v>
      </c>
      <c r="J63" s="116">
        <v>51</v>
      </c>
      <c r="K63" s="25">
        <v>45</v>
      </c>
      <c r="L63" s="26">
        <v>24</v>
      </c>
      <c r="M63" s="116">
        <v>76</v>
      </c>
      <c r="N63" s="25">
        <v>48</v>
      </c>
      <c r="O63" s="26">
        <v>26</v>
      </c>
      <c r="P63" s="116">
        <v>50</v>
      </c>
      <c r="Q63" s="25">
        <v>44</v>
      </c>
      <c r="R63" s="26">
        <v>25</v>
      </c>
      <c r="S63" s="116">
        <v>72</v>
      </c>
      <c r="T63" s="25">
        <f aca="true" t="shared" si="12" ref="T63:T84">SUM(H63+K63+N63+Q63-X63)</f>
        <v>140</v>
      </c>
      <c r="U63" s="26">
        <f aca="true" t="shared" si="13" ref="U63:U84">SUM(I63+L63+O63+R63-Y63)</f>
        <v>74</v>
      </c>
      <c r="V63" s="116">
        <f aca="true" t="shared" si="14" ref="V63:V84">SUM(J63+M63+P63+S63-Z63)</f>
        <v>177</v>
      </c>
      <c r="W63" s="23"/>
      <c r="X63" s="25">
        <v>44</v>
      </c>
      <c r="Y63" s="26">
        <v>25</v>
      </c>
      <c r="Z63" s="23">
        <v>72</v>
      </c>
    </row>
    <row r="64" spans="2:26" ht="15.75">
      <c r="B64" s="42">
        <v>2</v>
      </c>
      <c r="C64" s="45" t="s">
        <v>81</v>
      </c>
      <c r="D64" s="21" t="s">
        <v>45</v>
      </c>
      <c r="E64" s="21"/>
      <c r="F64" s="22" t="s">
        <v>4</v>
      </c>
      <c r="G64" s="131">
        <v>2</v>
      </c>
      <c r="H64" s="25">
        <v>46</v>
      </c>
      <c r="I64" s="26">
        <v>25</v>
      </c>
      <c r="J64" s="116">
        <v>60</v>
      </c>
      <c r="K64" s="25">
        <v>45</v>
      </c>
      <c r="L64" s="26">
        <v>25</v>
      </c>
      <c r="M64" s="116">
        <v>71</v>
      </c>
      <c r="N64" s="25">
        <v>46</v>
      </c>
      <c r="O64" s="26">
        <v>26</v>
      </c>
      <c r="P64" s="116">
        <v>42</v>
      </c>
      <c r="Q64" s="25">
        <v>47</v>
      </c>
      <c r="R64" s="26">
        <v>26</v>
      </c>
      <c r="S64" s="116">
        <v>62</v>
      </c>
      <c r="T64" s="25">
        <f t="shared" si="12"/>
        <v>139</v>
      </c>
      <c r="U64" s="26">
        <f t="shared" si="13"/>
        <v>77</v>
      </c>
      <c r="V64" s="116">
        <f t="shared" si="14"/>
        <v>164</v>
      </c>
      <c r="W64" s="23"/>
      <c r="X64" s="25">
        <v>45</v>
      </c>
      <c r="Y64" s="26">
        <v>25</v>
      </c>
      <c r="Z64" s="23">
        <v>71</v>
      </c>
    </row>
    <row r="65" spans="2:26" ht="15.75">
      <c r="B65" s="42">
        <v>3</v>
      </c>
      <c r="C65" s="115" t="s">
        <v>82</v>
      </c>
      <c r="D65" s="6" t="s">
        <v>36</v>
      </c>
      <c r="E65" s="6"/>
      <c r="F65" s="8" t="s">
        <v>4</v>
      </c>
      <c r="G65" s="131">
        <v>2</v>
      </c>
      <c r="H65" s="25">
        <v>44</v>
      </c>
      <c r="I65" s="26">
        <v>25</v>
      </c>
      <c r="J65" s="116">
        <v>44</v>
      </c>
      <c r="K65" s="25">
        <v>45</v>
      </c>
      <c r="L65" s="26">
        <v>26</v>
      </c>
      <c r="M65" s="116">
        <v>57</v>
      </c>
      <c r="N65" s="25">
        <v>45</v>
      </c>
      <c r="O65" s="26">
        <v>24</v>
      </c>
      <c r="P65" s="116">
        <v>64</v>
      </c>
      <c r="Q65" s="25"/>
      <c r="R65" s="26"/>
      <c r="S65" s="116"/>
      <c r="T65" s="25">
        <f t="shared" si="12"/>
        <v>134</v>
      </c>
      <c r="U65" s="26">
        <f t="shared" si="13"/>
        <v>75</v>
      </c>
      <c r="V65" s="116">
        <f t="shared" si="14"/>
        <v>165</v>
      </c>
      <c r="W65" s="23"/>
      <c r="X65" s="25"/>
      <c r="Y65" s="26"/>
      <c r="Z65" s="23"/>
    </row>
    <row r="66" spans="2:26" ht="15.75">
      <c r="B66" s="42">
        <v>4</v>
      </c>
      <c r="C66" s="115" t="s">
        <v>84</v>
      </c>
      <c r="D66" s="6" t="s">
        <v>36</v>
      </c>
      <c r="E66" s="6"/>
      <c r="F66" s="8" t="s">
        <v>4</v>
      </c>
      <c r="G66" s="131">
        <v>2</v>
      </c>
      <c r="H66" s="25">
        <v>44</v>
      </c>
      <c r="I66" s="26">
        <v>24</v>
      </c>
      <c r="J66" s="116">
        <v>38</v>
      </c>
      <c r="K66" s="25"/>
      <c r="L66" s="26"/>
      <c r="M66" s="116"/>
      <c r="N66" s="25">
        <v>43</v>
      </c>
      <c r="O66" s="26">
        <v>22</v>
      </c>
      <c r="P66" s="116">
        <v>45</v>
      </c>
      <c r="Q66" s="25">
        <v>44</v>
      </c>
      <c r="R66" s="26">
        <v>24</v>
      </c>
      <c r="S66" s="116">
        <v>61</v>
      </c>
      <c r="T66" s="25">
        <f t="shared" si="12"/>
        <v>131</v>
      </c>
      <c r="U66" s="26">
        <f t="shared" si="13"/>
        <v>70</v>
      </c>
      <c r="V66" s="116">
        <f t="shared" si="14"/>
        <v>144</v>
      </c>
      <c r="W66" s="23"/>
      <c r="X66" s="25"/>
      <c r="Y66" s="26"/>
      <c r="Z66" s="23"/>
    </row>
    <row r="67" spans="2:26" ht="15.75">
      <c r="B67" s="42">
        <v>5</v>
      </c>
      <c r="C67" s="115" t="s">
        <v>224</v>
      </c>
      <c r="D67" s="6" t="s">
        <v>36</v>
      </c>
      <c r="E67" s="6"/>
      <c r="F67" s="8" t="s">
        <v>4</v>
      </c>
      <c r="G67" s="131">
        <v>2</v>
      </c>
      <c r="H67" s="25"/>
      <c r="I67" s="26"/>
      <c r="J67" s="116"/>
      <c r="K67" s="25">
        <v>44</v>
      </c>
      <c r="L67" s="26">
        <v>23</v>
      </c>
      <c r="M67" s="116">
        <v>52</v>
      </c>
      <c r="N67" s="25">
        <v>41</v>
      </c>
      <c r="O67" s="26">
        <v>21</v>
      </c>
      <c r="P67" s="116">
        <v>53</v>
      </c>
      <c r="Q67" s="25">
        <v>42</v>
      </c>
      <c r="R67" s="26">
        <v>22</v>
      </c>
      <c r="S67" s="116">
        <v>68</v>
      </c>
      <c r="T67" s="25">
        <f t="shared" si="12"/>
        <v>127</v>
      </c>
      <c r="U67" s="26">
        <f t="shared" si="13"/>
        <v>66</v>
      </c>
      <c r="V67" s="116">
        <f t="shared" si="14"/>
        <v>173</v>
      </c>
      <c r="W67" s="23"/>
      <c r="X67" s="25"/>
      <c r="Y67" s="26"/>
      <c r="Z67" s="23"/>
    </row>
    <row r="68" spans="2:26" ht="15.75">
      <c r="B68" s="42">
        <v>6</v>
      </c>
      <c r="C68" s="115" t="s">
        <v>85</v>
      </c>
      <c r="D68" s="6" t="s">
        <v>41</v>
      </c>
      <c r="E68" s="6"/>
      <c r="F68" s="8" t="s">
        <v>4</v>
      </c>
      <c r="G68" s="131">
        <v>2</v>
      </c>
      <c r="H68" s="25">
        <v>42</v>
      </c>
      <c r="I68" s="26">
        <v>24</v>
      </c>
      <c r="J68" s="116">
        <v>36</v>
      </c>
      <c r="K68" s="25">
        <v>37</v>
      </c>
      <c r="L68" s="26">
        <v>22</v>
      </c>
      <c r="M68" s="116">
        <v>31</v>
      </c>
      <c r="N68" s="25">
        <v>41</v>
      </c>
      <c r="O68" s="26">
        <v>23</v>
      </c>
      <c r="P68" s="116">
        <v>51</v>
      </c>
      <c r="Q68" s="25">
        <v>34</v>
      </c>
      <c r="R68" s="26">
        <v>21</v>
      </c>
      <c r="S68" s="116">
        <v>18</v>
      </c>
      <c r="T68" s="25">
        <f t="shared" si="12"/>
        <v>120</v>
      </c>
      <c r="U68" s="26">
        <f t="shared" si="13"/>
        <v>69</v>
      </c>
      <c r="V68" s="116">
        <f t="shared" si="14"/>
        <v>118</v>
      </c>
      <c r="W68" s="23"/>
      <c r="X68" s="25">
        <v>34</v>
      </c>
      <c r="Y68" s="26">
        <v>21</v>
      </c>
      <c r="Z68" s="23">
        <v>18</v>
      </c>
    </row>
    <row r="69" spans="2:26" ht="15.75">
      <c r="B69" s="42">
        <v>7</v>
      </c>
      <c r="C69" s="115" t="s">
        <v>88</v>
      </c>
      <c r="D69" s="6" t="s">
        <v>45</v>
      </c>
      <c r="E69" s="6"/>
      <c r="F69" s="8" t="s">
        <v>4</v>
      </c>
      <c r="G69" s="131">
        <v>2</v>
      </c>
      <c r="H69" s="25">
        <v>39</v>
      </c>
      <c r="I69" s="26">
        <v>24</v>
      </c>
      <c r="J69" s="116">
        <v>39</v>
      </c>
      <c r="K69" s="25">
        <v>36</v>
      </c>
      <c r="L69" s="26">
        <v>21</v>
      </c>
      <c r="M69" s="116">
        <v>48</v>
      </c>
      <c r="N69" s="25"/>
      <c r="O69" s="26"/>
      <c r="P69" s="116"/>
      <c r="Q69" s="25">
        <v>40</v>
      </c>
      <c r="R69" s="26">
        <v>21</v>
      </c>
      <c r="S69" s="116">
        <v>64</v>
      </c>
      <c r="T69" s="25">
        <f t="shared" si="12"/>
        <v>115</v>
      </c>
      <c r="U69" s="26">
        <f t="shared" si="13"/>
        <v>66</v>
      </c>
      <c r="V69" s="116">
        <f t="shared" si="14"/>
        <v>151</v>
      </c>
      <c r="W69" s="23"/>
      <c r="X69" s="25"/>
      <c r="Y69" s="26"/>
      <c r="Z69" s="23"/>
    </row>
    <row r="70" spans="2:26" ht="15.75">
      <c r="B70" s="42">
        <v>8</v>
      </c>
      <c r="C70" s="115" t="s">
        <v>89</v>
      </c>
      <c r="D70" s="6" t="s">
        <v>45</v>
      </c>
      <c r="E70" s="6"/>
      <c r="F70" s="8" t="s">
        <v>4</v>
      </c>
      <c r="G70" s="131">
        <v>2</v>
      </c>
      <c r="H70" s="25">
        <v>38</v>
      </c>
      <c r="I70" s="26">
        <v>21</v>
      </c>
      <c r="J70" s="116">
        <v>29</v>
      </c>
      <c r="K70" s="25">
        <v>38</v>
      </c>
      <c r="L70" s="26">
        <v>23</v>
      </c>
      <c r="M70" s="116">
        <v>52</v>
      </c>
      <c r="N70" s="25"/>
      <c r="O70" s="26"/>
      <c r="P70" s="116"/>
      <c r="Q70" s="25">
        <v>32</v>
      </c>
      <c r="R70" s="26">
        <v>19</v>
      </c>
      <c r="S70" s="116">
        <v>41</v>
      </c>
      <c r="T70" s="25">
        <f t="shared" si="12"/>
        <v>108</v>
      </c>
      <c r="U70" s="26">
        <f t="shared" si="13"/>
        <v>63</v>
      </c>
      <c r="V70" s="116">
        <f t="shared" si="14"/>
        <v>122</v>
      </c>
      <c r="W70" s="23"/>
      <c r="X70" s="25"/>
      <c r="Y70" s="26"/>
      <c r="Z70" s="23"/>
    </row>
    <row r="71" spans="2:26" ht="16.5" thickBot="1">
      <c r="B71" s="42">
        <v>9</v>
      </c>
      <c r="C71" s="52" t="s">
        <v>86</v>
      </c>
      <c r="D71" s="53" t="s">
        <v>38</v>
      </c>
      <c r="E71" s="53"/>
      <c r="F71" s="54" t="s">
        <v>4</v>
      </c>
      <c r="G71" s="132">
        <v>2</v>
      </c>
      <c r="H71" s="57">
        <v>41</v>
      </c>
      <c r="I71" s="55">
        <v>23</v>
      </c>
      <c r="J71" s="114">
        <v>38</v>
      </c>
      <c r="K71" s="57">
        <v>38</v>
      </c>
      <c r="L71" s="55">
        <v>22</v>
      </c>
      <c r="M71" s="114">
        <v>47</v>
      </c>
      <c r="N71" s="57">
        <v>2</v>
      </c>
      <c r="O71" s="55">
        <v>1</v>
      </c>
      <c r="P71" s="114">
        <v>0</v>
      </c>
      <c r="Q71" s="57"/>
      <c r="R71" s="55"/>
      <c r="S71" s="114"/>
      <c r="T71" s="57">
        <f t="shared" si="12"/>
        <v>81</v>
      </c>
      <c r="U71" s="55">
        <f t="shared" si="13"/>
        <v>46</v>
      </c>
      <c r="V71" s="114">
        <f t="shared" si="14"/>
        <v>85</v>
      </c>
      <c r="W71" s="23"/>
      <c r="X71" s="25"/>
      <c r="Y71" s="26"/>
      <c r="Z71" s="23"/>
    </row>
    <row r="72" spans="2:26" s="39" customFormat="1" ht="15.75">
      <c r="B72" s="42">
        <v>10</v>
      </c>
      <c r="C72" s="115" t="s">
        <v>83</v>
      </c>
      <c r="D72" s="6" t="s">
        <v>45</v>
      </c>
      <c r="E72" s="6"/>
      <c r="F72" s="8" t="s">
        <v>4</v>
      </c>
      <c r="G72" s="131">
        <v>2</v>
      </c>
      <c r="H72" s="25">
        <v>44</v>
      </c>
      <c r="I72" s="26">
        <v>24</v>
      </c>
      <c r="J72" s="116">
        <v>48</v>
      </c>
      <c r="K72" s="25"/>
      <c r="L72" s="26"/>
      <c r="M72" s="116"/>
      <c r="N72" s="25"/>
      <c r="O72" s="26"/>
      <c r="P72" s="116"/>
      <c r="Q72" s="25">
        <v>45</v>
      </c>
      <c r="R72" s="26">
        <v>25</v>
      </c>
      <c r="S72" s="116">
        <v>74</v>
      </c>
      <c r="T72" s="25">
        <f t="shared" si="12"/>
        <v>89</v>
      </c>
      <c r="U72" s="26">
        <f t="shared" si="13"/>
        <v>49</v>
      </c>
      <c r="V72" s="116">
        <f t="shared" si="14"/>
        <v>122</v>
      </c>
      <c r="W72" s="23"/>
      <c r="X72" s="25"/>
      <c r="Y72" s="26"/>
      <c r="Z72" s="23"/>
    </row>
    <row r="73" spans="2:26" ht="15.75">
      <c r="B73" s="42">
        <v>11</v>
      </c>
      <c r="C73" s="45" t="s">
        <v>139</v>
      </c>
      <c r="D73" s="21" t="s">
        <v>36</v>
      </c>
      <c r="E73" s="21"/>
      <c r="F73" s="22" t="s">
        <v>4</v>
      </c>
      <c r="G73" s="131">
        <v>2</v>
      </c>
      <c r="H73" s="25"/>
      <c r="I73" s="26"/>
      <c r="J73" s="116"/>
      <c r="K73" s="25">
        <v>37</v>
      </c>
      <c r="L73" s="26">
        <v>22</v>
      </c>
      <c r="M73" s="116">
        <v>31</v>
      </c>
      <c r="N73" s="25"/>
      <c r="O73" s="26"/>
      <c r="P73" s="116"/>
      <c r="Q73" s="25">
        <v>43</v>
      </c>
      <c r="R73" s="26">
        <v>23</v>
      </c>
      <c r="S73" s="116">
        <v>69</v>
      </c>
      <c r="T73" s="25">
        <f t="shared" si="12"/>
        <v>80</v>
      </c>
      <c r="U73" s="26">
        <f t="shared" si="13"/>
        <v>45</v>
      </c>
      <c r="V73" s="116">
        <f t="shared" si="14"/>
        <v>100</v>
      </c>
      <c r="W73" s="23"/>
      <c r="X73" s="25"/>
      <c r="Y73" s="26"/>
      <c r="Z73" s="23"/>
    </row>
    <row r="74" spans="2:26" ht="15.75">
      <c r="B74" s="42">
        <v>12</v>
      </c>
      <c r="C74" s="45" t="s">
        <v>91</v>
      </c>
      <c r="D74" s="21" t="s">
        <v>41</v>
      </c>
      <c r="E74" s="21"/>
      <c r="F74" s="22" t="s">
        <v>4</v>
      </c>
      <c r="G74" s="131">
        <v>2</v>
      </c>
      <c r="H74" s="25">
        <v>33</v>
      </c>
      <c r="I74" s="26">
        <v>19</v>
      </c>
      <c r="J74" s="116">
        <v>37</v>
      </c>
      <c r="K74" s="25"/>
      <c r="L74" s="26"/>
      <c r="M74" s="116"/>
      <c r="N74" s="25">
        <v>37</v>
      </c>
      <c r="O74" s="26">
        <v>20</v>
      </c>
      <c r="P74" s="116">
        <v>29</v>
      </c>
      <c r="Q74" s="25"/>
      <c r="R74" s="26"/>
      <c r="S74" s="116"/>
      <c r="T74" s="25">
        <f t="shared" si="12"/>
        <v>70</v>
      </c>
      <c r="U74" s="26">
        <f t="shared" si="13"/>
        <v>39</v>
      </c>
      <c r="V74" s="116">
        <f t="shared" si="14"/>
        <v>66</v>
      </c>
      <c r="W74" s="23"/>
      <c r="X74" s="25"/>
      <c r="Y74" s="26"/>
      <c r="Z74" s="23"/>
    </row>
    <row r="75" spans="2:26" ht="15.75">
      <c r="B75" s="42">
        <v>13</v>
      </c>
      <c r="C75" s="45" t="s">
        <v>366</v>
      </c>
      <c r="D75" s="21" t="s">
        <v>38</v>
      </c>
      <c r="E75" s="21"/>
      <c r="F75" s="22" t="s">
        <v>4</v>
      </c>
      <c r="G75" s="131">
        <v>2</v>
      </c>
      <c r="H75" s="25"/>
      <c r="I75" s="26"/>
      <c r="J75" s="116"/>
      <c r="K75" s="25"/>
      <c r="L75" s="26"/>
      <c r="M75" s="116"/>
      <c r="N75" s="25">
        <v>35</v>
      </c>
      <c r="O75" s="26">
        <v>22</v>
      </c>
      <c r="P75" s="116">
        <v>19</v>
      </c>
      <c r="Q75" s="25">
        <v>32</v>
      </c>
      <c r="R75" s="26">
        <v>19</v>
      </c>
      <c r="S75" s="116">
        <v>48</v>
      </c>
      <c r="T75" s="25">
        <f t="shared" si="12"/>
        <v>67</v>
      </c>
      <c r="U75" s="26">
        <f t="shared" si="13"/>
        <v>41</v>
      </c>
      <c r="V75" s="116">
        <f t="shared" si="14"/>
        <v>67</v>
      </c>
      <c r="W75" s="23"/>
      <c r="X75" s="25"/>
      <c r="Y75" s="26"/>
      <c r="Z75" s="23"/>
    </row>
    <row r="76" spans="2:26" ht="15.75">
      <c r="B76" s="42">
        <v>14</v>
      </c>
      <c r="C76" s="117" t="s">
        <v>90</v>
      </c>
      <c r="D76" s="118" t="s">
        <v>45</v>
      </c>
      <c r="E76" s="118"/>
      <c r="F76" s="119" t="s">
        <v>4</v>
      </c>
      <c r="G76" s="133">
        <v>2</v>
      </c>
      <c r="H76" s="126">
        <v>35</v>
      </c>
      <c r="I76" s="121">
        <v>21</v>
      </c>
      <c r="J76" s="122">
        <v>34</v>
      </c>
      <c r="K76" s="126">
        <v>31</v>
      </c>
      <c r="L76" s="121">
        <v>18</v>
      </c>
      <c r="M76" s="122">
        <v>45</v>
      </c>
      <c r="N76" s="126"/>
      <c r="O76" s="121"/>
      <c r="P76" s="122"/>
      <c r="Q76" s="126"/>
      <c r="R76" s="121"/>
      <c r="S76" s="122"/>
      <c r="T76" s="126">
        <f t="shared" si="12"/>
        <v>66</v>
      </c>
      <c r="U76" s="121">
        <f t="shared" si="13"/>
        <v>39</v>
      </c>
      <c r="V76" s="122">
        <f t="shared" si="14"/>
        <v>79</v>
      </c>
      <c r="W76" s="23"/>
      <c r="X76" s="25"/>
      <c r="Y76" s="26"/>
      <c r="Z76" s="23"/>
    </row>
    <row r="77" spans="2:26" ht="15.75">
      <c r="B77" s="42">
        <v>15</v>
      </c>
      <c r="C77" s="45" t="s">
        <v>79</v>
      </c>
      <c r="D77" s="21" t="s">
        <v>41</v>
      </c>
      <c r="E77" s="21"/>
      <c r="F77" s="22" t="s">
        <v>4</v>
      </c>
      <c r="G77" s="131">
        <v>2</v>
      </c>
      <c r="H77" s="25">
        <v>47</v>
      </c>
      <c r="I77" s="26">
        <v>25</v>
      </c>
      <c r="J77" s="116">
        <v>27</v>
      </c>
      <c r="K77" s="25"/>
      <c r="L77" s="26"/>
      <c r="M77" s="116"/>
      <c r="N77" s="25"/>
      <c r="O77" s="26"/>
      <c r="P77" s="116"/>
      <c r="Q77" s="25"/>
      <c r="R77" s="26"/>
      <c r="S77" s="116"/>
      <c r="T77" s="25">
        <f t="shared" si="12"/>
        <v>47</v>
      </c>
      <c r="U77" s="26">
        <f t="shared" si="13"/>
        <v>25</v>
      </c>
      <c r="V77" s="116">
        <f t="shared" si="14"/>
        <v>27</v>
      </c>
      <c r="W77" s="23"/>
      <c r="X77" s="25"/>
      <c r="Y77" s="26"/>
      <c r="Z77" s="23"/>
    </row>
    <row r="78" spans="2:26" ht="15.75">
      <c r="B78" s="42">
        <v>16</v>
      </c>
      <c r="C78" s="45" t="s">
        <v>234</v>
      </c>
      <c r="D78" s="21" t="s">
        <v>41</v>
      </c>
      <c r="E78" s="21"/>
      <c r="F78" s="22" t="s">
        <v>4</v>
      </c>
      <c r="G78" s="131">
        <v>2</v>
      </c>
      <c r="H78" s="25"/>
      <c r="I78" s="26"/>
      <c r="J78" s="116"/>
      <c r="K78" s="25">
        <v>37</v>
      </c>
      <c r="L78" s="26">
        <v>21</v>
      </c>
      <c r="M78" s="116">
        <v>45</v>
      </c>
      <c r="N78" s="25"/>
      <c r="O78" s="26"/>
      <c r="P78" s="116"/>
      <c r="Q78" s="25"/>
      <c r="R78" s="26"/>
      <c r="S78" s="116"/>
      <c r="T78" s="25">
        <f t="shared" si="12"/>
        <v>37</v>
      </c>
      <c r="U78" s="26">
        <f t="shared" si="13"/>
        <v>21</v>
      </c>
      <c r="V78" s="116">
        <f t="shared" si="14"/>
        <v>45</v>
      </c>
      <c r="W78" s="23"/>
      <c r="X78" s="25"/>
      <c r="Y78" s="26"/>
      <c r="Z78" s="23"/>
    </row>
    <row r="79" spans="2:26" ht="15.75">
      <c r="B79" s="42">
        <v>17</v>
      </c>
      <c r="C79" s="45" t="s">
        <v>365</v>
      </c>
      <c r="D79" s="21" t="s">
        <v>38</v>
      </c>
      <c r="E79" s="21"/>
      <c r="F79" s="22" t="s">
        <v>4</v>
      </c>
      <c r="G79" s="131">
        <v>2</v>
      </c>
      <c r="H79" s="25"/>
      <c r="I79" s="26"/>
      <c r="J79" s="116"/>
      <c r="K79" s="25"/>
      <c r="L79" s="26"/>
      <c r="M79" s="116"/>
      <c r="N79" s="25">
        <v>37</v>
      </c>
      <c r="O79" s="26">
        <v>20</v>
      </c>
      <c r="P79" s="116">
        <v>48</v>
      </c>
      <c r="Q79" s="25"/>
      <c r="R79" s="26"/>
      <c r="S79" s="116"/>
      <c r="T79" s="25">
        <f t="shared" si="12"/>
        <v>37</v>
      </c>
      <c r="U79" s="26">
        <f t="shared" si="13"/>
        <v>20</v>
      </c>
      <c r="V79" s="116">
        <f t="shared" si="14"/>
        <v>48</v>
      </c>
      <c r="W79" s="23"/>
      <c r="X79" s="25"/>
      <c r="Y79" s="26"/>
      <c r="Z79" s="23"/>
    </row>
    <row r="80" spans="2:26" ht="15.75">
      <c r="B80" s="42">
        <v>18</v>
      </c>
      <c r="C80" s="45" t="s">
        <v>239</v>
      </c>
      <c r="D80" s="21" t="s">
        <v>36</v>
      </c>
      <c r="E80" s="21"/>
      <c r="F80" s="22" t="s">
        <v>4</v>
      </c>
      <c r="G80" s="131">
        <v>2</v>
      </c>
      <c r="H80" s="25"/>
      <c r="I80" s="26"/>
      <c r="J80" s="116"/>
      <c r="K80" s="25">
        <v>32</v>
      </c>
      <c r="L80" s="26">
        <v>17</v>
      </c>
      <c r="M80" s="116">
        <v>31</v>
      </c>
      <c r="N80" s="25"/>
      <c r="O80" s="26"/>
      <c r="P80" s="116"/>
      <c r="Q80" s="25"/>
      <c r="R80" s="26"/>
      <c r="S80" s="116"/>
      <c r="T80" s="25">
        <f t="shared" si="12"/>
        <v>32</v>
      </c>
      <c r="U80" s="26">
        <f t="shared" si="13"/>
        <v>17</v>
      </c>
      <c r="V80" s="116">
        <f t="shared" si="14"/>
        <v>31</v>
      </c>
      <c r="W80" s="23"/>
      <c r="X80" s="25"/>
      <c r="Y80" s="26"/>
      <c r="Z80" s="23"/>
    </row>
    <row r="81" spans="2:26" ht="15.75">
      <c r="B81" s="42">
        <v>19</v>
      </c>
      <c r="C81" s="45" t="s">
        <v>367</v>
      </c>
      <c r="D81" s="21" t="s">
        <v>38</v>
      </c>
      <c r="E81" s="21"/>
      <c r="F81" s="22" t="s">
        <v>4</v>
      </c>
      <c r="G81" s="131">
        <v>2</v>
      </c>
      <c r="H81" s="25"/>
      <c r="I81" s="26"/>
      <c r="J81" s="116"/>
      <c r="K81" s="25"/>
      <c r="L81" s="26"/>
      <c r="M81" s="116"/>
      <c r="N81" s="25">
        <v>31</v>
      </c>
      <c r="O81" s="26">
        <v>21</v>
      </c>
      <c r="P81" s="116">
        <v>22</v>
      </c>
      <c r="Q81" s="25"/>
      <c r="R81" s="26"/>
      <c r="S81" s="116"/>
      <c r="T81" s="25">
        <f t="shared" si="12"/>
        <v>31</v>
      </c>
      <c r="U81" s="26">
        <f t="shared" si="13"/>
        <v>21</v>
      </c>
      <c r="V81" s="116">
        <f t="shared" si="14"/>
        <v>22</v>
      </c>
      <c r="W81" s="23"/>
      <c r="X81" s="25"/>
      <c r="Y81" s="26"/>
      <c r="Z81" s="23"/>
    </row>
    <row r="82" spans="2:26" ht="15.75">
      <c r="B82" s="42">
        <v>20</v>
      </c>
      <c r="C82" s="45" t="s">
        <v>244</v>
      </c>
      <c r="D82" s="21" t="s">
        <v>36</v>
      </c>
      <c r="E82" s="21"/>
      <c r="F82" s="22" t="s">
        <v>4</v>
      </c>
      <c r="G82" s="131">
        <v>2</v>
      </c>
      <c r="H82" s="25"/>
      <c r="I82" s="26"/>
      <c r="J82" s="116"/>
      <c r="K82" s="25">
        <v>30</v>
      </c>
      <c r="L82" s="26">
        <v>16</v>
      </c>
      <c r="M82" s="116">
        <v>25</v>
      </c>
      <c r="N82" s="25"/>
      <c r="O82" s="26"/>
      <c r="P82" s="116"/>
      <c r="Q82" s="25"/>
      <c r="R82" s="26"/>
      <c r="S82" s="116"/>
      <c r="T82" s="25">
        <f t="shared" si="12"/>
        <v>30</v>
      </c>
      <c r="U82" s="26">
        <f t="shared" si="13"/>
        <v>16</v>
      </c>
      <c r="V82" s="116">
        <f t="shared" si="14"/>
        <v>25</v>
      </c>
      <c r="W82" s="23"/>
      <c r="X82" s="25"/>
      <c r="Y82" s="26"/>
      <c r="Z82" s="23"/>
    </row>
    <row r="83" spans="2:26" ht="15.75">
      <c r="B83" s="42">
        <v>21</v>
      </c>
      <c r="C83" s="45" t="s">
        <v>247</v>
      </c>
      <c r="D83" s="21" t="s">
        <v>36</v>
      </c>
      <c r="E83" s="21"/>
      <c r="F83" s="22" t="s">
        <v>4</v>
      </c>
      <c r="G83" s="131">
        <v>2</v>
      </c>
      <c r="H83" s="25"/>
      <c r="I83" s="26"/>
      <c r="J83" s="116"/>
      <c r="K83" s="25">
        <v>25</v>
      </c>
      <c r="L83" s="26">
        <v>13</v>
      </c>
      <c r="M83" s="116">
        <v>29</v>
      </c>
      <c r="N83" s="25"/>
      <c r="O83" s="26"/>
      <c r="P83" s="116"/>
      <c r="Q83" s="25"/>
      <c r="R83" s="26"/>
      <c r="S83" s="116"/>
      <c r="T83" s="25">
        <f t="shared" si="12"/>
        <v>25</v>
      </c>
      <c r="U83" s="26">
        <f t="shared" si="13"/>
        <v>13</v>
      </c>
      <c r="V83" s="116">
        <f t="shared" si="14"/>
        <v>29</v>
      </c>
      <c r="W83" s="23"/>
      <c r="X83" s="25"/>
      <c r="Y83" s="26"/>
      <c r="Z83" s="23"/>
    </row>
    <row r="84" spans="2:26" ht="15.75">
      <c r="B84" s="42">
        <v>22</v>
      </c>
      <c r="C84" s="45" t="s">
        <v>374</v>
      </c>
      <c r="D84" s="21" t="s">
        <v>45</v>
      </c>
      <c r="E84" s="21"/>
      <c r="F84" s="22" t="s">
        <v>361</v>
      </c>
      <c r="G84" s="131">
        <v>2</v>
      </c>
      <c r="H84" s="25"/>
      <c r="I84" s="26"/>
      <c r="J84" s="116"/>
      <c r="K84" s="25"/>
      <c r="L84" s="26"/>
      <c r="M84" s="116"/>
      <c r="N84" s="25"/>
      <c r="O84" s="26"/>
      <c r="P84" s="116"/>
      <c r="Q84" s="25">
        <v>9</v>
      </c>
      <c r="R84" s="26">
        <v>7</v>
      </c>
      <c r="S84" s="116">
        <v>12</v>
      </c>
      <c r="T84" s="25">
        <f t="shared" si="12"/>
        <v>9</v>
      </c>
      <c r="U84" s="26">
        <f t="shared" si="13"/>
        <v>7</v>
      </c>
      <c r="V84" s="116">
        <f t="shared" si="14"/>
        <v>12</v>
      </c>
      <c r="W84" s="23"/>
      <c r="X84" s="25"/>
      <c r="Y84" s="26"/>
      <c r="Z84" s="23"/>
    </row>
    <row r="85" spans="3:26" ht="15.75">
      <c r="C85" s="45"/>
      <c r="D85" s="21"/>
      <c r="E85" s="21"/>
      <c r="F85" s="22"/>
      <c r="G85" s="131"/>
      <c r="H85" s="25"/>
      <c r="I85" s="26"/>
      <c r="J85" s="116"/>
      <c r="K85" s="25"/>
      <c r="L85" s="26"/>
      <c r="M85" s="116"/>
      <c r="N85" s="25"/>
      <c r="O85" s="26"/>
      <c r="P85" s="116"/>
      <c r="Q85" s="25"/>
      <c r="R85" s="26"/>
      <c r="S85" s="116"/>
      <c r="T85" s="25"/>
      <c r="U85" s="26"/>
      <c r="V85" s="116"/>
      <c r="W85" s="23"/>
      <c r="X85" s="25"/>
      <c r="Y85" s="26"/>
      <c r="Z85" s="23"/>
    </row>
    <row r="86" spans="2:26" ht="15.75">
      <c r="B86" s="42">
        <v>1</v>
      </c>
      <c r="C86" s="45" t="s">
        <v>93</v>
      </c>
      <c r="D86" s="21" t="s">
        <v>36</v>
      </c>
      <c r="E86" s="21"/>
      <c r="F86" s="22" t="s">
        <v>4</v>
      </c>
      <c r="G86" s="131">
        <v>1</v>
      </c>
      <c r="H86" s="25">
        <v>46</v>
      </c>
      <c r="I86" s="26">
        <v>24</v>
      </c>
      <c r="J86" s="116">
        <v>42</v>
      </c>
      <c r="K86" s="25">
        <v>43</v>
      </c>
      <c r="L86" s="26">
        <v>24</v>
      </c>
      <c r="M86" s="116">
        <v>56</v>
      </c>
      <c r="N86" s="25"/>
      <c r="O86" s="26"/>
      <c r="P86" s="116"/>
      <c r="Q86" s="25">
        <v>45</v>
      </c>
      <c r="R86" s="26">
        <v>25</v>
      </c>
      <c r="S86" s="116">
        <v>68</v>
      </c>
      <c r="T86" s="25">
        <f aca="true" t="shared" si="15" ref="T86:T111">SUM(H86+K86+N86+Q86-X86)</f>
        <v>134</v>
      </c>
      <c r="U86" s="26">
        <f aca="true" t="shared" si="16" ref="U86:U111">SUM(I86+L86+O86+R86-Y86)</f>
        <v>73</v>
      </c>
      <c r="V86" s="116">
        <f aca="true" t="shared" si="17" ref="V86:V111">SUM(J86+M86+P86+S86-Z86)</f>
        <v>166</v>
      </c>
      <c r="W86" s="23"/>
      <c r="X86" s="25"/>
      <c r="Y86" s="26"/>
      <c r="Z86" s="23"/>
    </row>
    <row r="87" spans="2:26" ht="15.75">
      <c r="B87" s="42">
        <v>2</v>
      </c>
      <c r="C87" s="45" t="s">
        <v>92</v>
      </c>
      <c r="D87" s="21" t="s">
        <v>41</v>
      </c>
      <c r="E87" s="21">
        <v>42136</v>
      </c>
      <c r="F87" s="22" t="s">
        <v>4</v>
      </c>
      <c r="G87" s="131">
        <v>1</v>
      </c>
      <c r="H87" s="25">
        <v>46</v>
      </c>
      <c r="I87" s="26">
        <v>24</v>
      </c>
      <c r="J87" s="116">
        <v>46</v>
      </c>
      <c r="K87" s="25">
        <v>44</v>
      </c>
      <c r="L87" s="26">
        <v>26</v>
      </c>
      <c r="M87" s="116">
        <v>50</v>
      </c>
      <c r="N87" s="25">
        <v>42</v>
      </c>
      <c r="O87" s="26">
        <v>21</v>
      </c>
      <c r="P87" s="116">
        <v>53</v>
      </c>
      <c r="Q87" s="25">
        <v>39</v>
      </c>
      <c r="R87" s="26">
        <v>22</v>
      </c>
      <c r="S87" s="116">
        <v>48</v>
      </c>
      <c r="T87" s="25">
        <f t="shared" si="15"/>
        <v>132</v>
      </c>
      <c r="U87" s="26">
        <f t="shared" si="16"/>
        <v>71</v>
      </c>
      <c r="V87" s="116">
        <f t="shared" si="17"/>
        <v>149</v>
      </c>
      <c r="W87" s="23"/>
      <c r="X87" s="25">
        <v>39</v>
      </c>
      <c r="Y87" s="26">
        <v>22</v>
      </c>
      <c r="Z87" s="23">
        <v>48</v>
      </c>
    </row>
    <row r="88" spans="2:26" ht="15.75">
      <c r="B88" s="42">
        <v>3</v>
      </c>
      <c r="C88" s="45" t="s">
        <v>94</v>
      </c>
      <c r="D88" s="21" t="s">
        <v>38</v>
      </c>
      <c r="E88" s="21"/>
      <c r="F88" s="22" t="s">
        <v>4</v>
      </c>
      <c r="G88" s="131">
        <v>1</v>
      </c>
      <c r="H88" s="25">
        <v>44</v>
      </c>
      <c r="I88" s="26">
        <v>24</v>
      </c>
      <c r="J88" s="116">
        <v>41</v>
      </c>
      <c r="K88" s="25">
        <v>42</v>
      </c>
      <c r="L88" s="26">
        <v>21</v>
      </c>
      <c r="M88" s="116">
        <v>59</v>
      </c>
      <c r="N88" s="25">
        <v>43</v>
      </c>
      <c r="O88" s="26">
        <v>22</v>
      </c>
      <c r="P88" s="116">
        <v>71</v>
      </c>
      <c r="Q88" s="25">
        <v>40</v>
      </c>
      <c r="R88" s="26">
        <v>22</v>
      </c>
      <c r="S88" s="116">
        <v>56</v>
      </c>
      <c r="T88" s="25">
        <f t="shared" si="15"/>
        <v>129</v>
      </c>
      <c r="U88" s="26">
        <f t="shared" si="16"/>
        <v>67</v>
      </c>
      <c r="V88" s="116">
        <f t="shared" si="17"/>
        <v>171</v>
      </c>
      <c r="W88" s="23"/>
      <c r="X88" s="25">
        <v>40</v>
      </c>
      <c r="Y88" s="26">
        <v>22</v>
      </c>
      <c r="Z88" s="23">
        <v>56</v>
      </c>
    </row>
    <row r="89" spans="2:26" ht="15.75">
      <c r="B89" s="42">
        <v>4</v>
      </c>
      <c r="C89" s="45" t="s">
        <v>96</v>
      </c>
      <c r="D89" s="21" t="s">
        <v>45</v>
      </c>
      <c r="E89" s="21"/>
      <c r="F89" s="22" t="s">
        <v>4</v>
      </c>
      <c r="G89" s="131">
        <v>1</v>
      </c>
      <c r="H89" s="25">
        <v>36</v>
      </c>
      <c r="I89" s="26">
        <v>22</v>
      </c>
      <c r="J89" s="116">
        <v>32</v>
      </c>
      <c r="K89" s="25"/>
      <c r="L89" s="26"/>
      <c r="M89" s="116"/>
      <c r="N89" s="25">
        <v>38</v>
      </c>
      <c r="O89" s="26">
        <v>22</v>
      </c>
      <c r="P89" s="116">
        <v>39</v>
      </c>
      <c r="Q89" s="25">
        <v>43</v>
      </c>
      <c r="R89" s="26">
        <v>22</v>
      </c>
      <c r="S89" s="116">
        <v>70</v>
      </c>
      <c r="T89" s="25">
        <f t="shared" si="15"/>
        <v>117</v>
      </c>
      <c r="U89" s="26">
        <f t="shared" si="16"/>
        <v>66</v>
      </c>
      <c r="V89" s="116">
        <f t="shared" si="17"/>
        <v>141</v>
      </c>
      <c r="W89" s="23"/>
      <c r="X89" s="25"/>
      <c r="Y89" s="26"/>
      <c r="Z89" s="23"/>
    </row>
    <row r="90" spans="2:26" ht="15.75">
      <c r="B90" s="42">
        <v>5</v>
      </c>
      <c r="C90" s="45" t="s">
        <v>95</v>
      </c>
      <c r="D90" s="21" t="s">
        <v>45</v>
      </c>
      <c r="E90" s="21">
        <v>43046</v>
      </c>
      <c r="F90" s="22" t="s">
        <v>4</v>
      </c>
      <c r="G90" s="131">
        <v>1</v>
      </c>
      <c r="H90" s="25">
        <v>41</v>
      </c>
      <c r="I90" s="26">
        <v>23</v>
      </c>
      <c r="J90" s="116">
        <v>43</v>
      </c>
      <c r="K90" s="25">
        <v>30</v>
      </c>
      <c r="L90" s="26">
        <v>21</v>
      </c>
      <c r="M90" s="116">
        <v>44</v>
      </c>
      <c r="N90" s="25">
        <v>36</v>
      </c>
      <c r="O90" s="26">
        <v>21</v>
      </c>
      <c r="P90" s="116">
        <v>29</v>
      </c>
      <c r="Q90" s="25">
        <v>37</v>
      </c>
      <c r="R90" s="26">
        <v>22</v>
      </c>
      <c r="S90" s="116">
        <v>39</v>
      </c>
      <c r="T90" s="25">
        <f t="shared" si="15"/>
        <v>114</v>
      </c>
      <c r="U90" s="26">
        <f t="shared" si="16"/>
        <v>66</v>
      </c>
      <c r="V90" s="116">
        <f t="shared" si="17"/>
        <v>111</v>
      </c>
      <c r="W90" s="23"/>
      <c r="X90" s="25">
        <v>30</v>
      </c>
      <c r="Y90" s="26">
        <v>21</v>
      </c>
      <c r="Z90" s="23">
        <v>44</v>
      </c>
    </row>
    <row r="91" spans="2:26" ht="15.75">
      <c r="B91" s="42">
        <v>6</v>
      </c>
      <c r="C91" s="45" t="s">
        <v>100</v>
      </c>
      <c r="D91" s="21" t="s">
        <v>45</v>
      </c>
      <c r="E91" s="21"/>
      <c r="F91" s="22" t="s">
        <v>4</v>
      </c>
      <c r="G91" s="131">
        <v>1</v>
      </c>
      <c r="H91" s="25">
        <v>30</v>
      </c>
      <c r="I91" s="26">
        <v>21</v>
      </c>
      <c r="J91" s="116">
        <v>22</v>
      </c>
      <c r="K91" s="25">
        <v>35</v>
      </c>
      <c r="L91" s="26">
        <v>20</v>
      </c>
      <c r="M91" s="116">
        <v>53</v>
      </c>
      <c r="N91" s="25">
        <v>41</v>
      </c>
      <c r="O91" s="26">
        <v>24</v>
      </c>
      <c r="P91" s="116">
        <v>34</v>
      </c>
      <c r="Q91" s="25">
        <v>37</v>
      </c>
      <c r="R91" s="26">
        <v>19</v>
      </c>
      <c r="S91" s="116">
        <v>49</v>
      </c>
      <c r="T91" s="25">
        <f t="shared" si="15"/>
        <v>113</v>
      </c>
      <c r="U91" s="26">
        <f t="shared" si="16"/>
        <v>63</v>
      </c>
      <c r="V91" s="116">
        <f t="shared" si="17"/>
        <v>136</v>
      </c>
      <c r="W91" s="23"/>
      <c r="X91" s="25">
        <v>30</v>
      </c>
      <c r="Y91" s="26">
        <v>21</v>
      </c>
      <c r="Z91" s="23">
        <v>22</v>
      </c>
    </row>
    <row r="92" spans="2:26" ht="15.75">
      <c r="B92" s="42">
        <v>7</v>
      </c>
      <c r="C92" s="45" t="s">
        <v>103</v>
      </c>
      <c r="D92" s="21" t="s">
        <v>45</v>
      </c>
      <c r="E92" s="21"/>
      <c r="F92" s="22" t="s">
        <v>4</v>
      </c>
      <c r="G92" s="131">
        <v>1</v>
      </c>
      <c r="H92" s="25">
        <v>30</v>
      </c>
      <c r="I92" s="26">
        <v>15</v>
      </c>
      <c r="J92" s="116">
        <v>17</v>
      </c>
      <c r="K92" s="25">
        <v>33</v>
      </c>
      <c r="L92" s="26">
        <v>21</v>
      </c>
      <c r="M92" s="116">
        <v>26</v>
      </c>
      <c r="N92" s="25">
        <v>40</v>
      </c>
      <c r="O92" s="26">
        <v>26</v>
      </c>
      <c r="P92" s="116">
        <v>40</v>
      </c>
      <c r="Q92" s="25">
        <v>36</v>
      </c>
      <c r="R92" s="26">
        <v>23</v>
      </c>
      <c r="S92" s="116">
        <v>29</v>
      </c>
      <c r="T92" s="25">
        <f t="shared" si="15"/>
        <v>109</v>
      </c>
      <c r="U92" s="26">
        <f t="shared" si="16"/>
        <v>70</v>
      </c>
      <c r="V92" s="116">
        <f t="shared" si="17"/>
        <v>95</v>
      </c>
      <c r="W92" s="23"/>
      <c r="X92" s="25">
        <v>30</v>
      </c>
      <c r="Y92" s="26">
        <v>15</v>
      </c>
      <c r="Z92" s="23">
        <v>17</v>
      </c>
    </row>
    <row r="93" spans="2:26" ht="15.75">
      <c r="B93" s="42">
        <v>8</v>
      </c>
      <c r="C93" s="45" t="s">
        <v>122</v>
      </c>
      <c r="D93" s="21" t="s">
        <v>45</v>
      </c>
      <c r="E93" s="21"/>
      <c r="F93" s="22" t="s">
        <v>4</v>
      </c>
      <c r="G93" s="131">
        <v>1</v>
      </c>
      <c r="H93" s="25"/>
      <c r="I93" s="26"/>
      <c r="J93" s="116"/>
      <c r="K93" s="25">
        <v>36</v>
      </c>
      <c r="L93" s="26">
        <v>20</v>
      </c>
      <c r="M93" s="116">
        <v>48</v>
      </c>
      <c r="N93" s="25">
        <v>34</v>
      </c>
      <c r="O93" s="26">
        <v>19</v>
      </c>
      <c r="P93" s="116">
        <v>38</v>
      </c>
      <c r="Q93" s="25">
        <v>35</v>
      </c>
      <c r="R93" s="26">
        <v>19</v>
      </c>
      <c r="S93" s="116">
        <v>37</v>
      </c>
      <c r="T93" s="25">
        <f t="shared" si="15"/>
        <v>105</v>
      </c>
      <c r="U93" s="26">
        <f t="shared" si="16"/>
        <v>58</v>
      </c>
      <c r="V93" s="116">
        <f t="shared" si="17"/>
        <v>123</v>
      </c>
      <c r="W93" s="23"/>
      <c r="X93" s="25"/>
      <c r="Y93" s="26"/>
      <c r="Z93" s="23"/>
    </row>
    <row r="94" spans="2:29" s="39" customFormat="1" ht="15.75">
      <c r="B94" s="42">
        <v>9</v>
      </c>
      <c r="C94" s="45" t="s">
        <v>101</v>
      </c>
      <c r="D94" s="21" t="s">
        <v>38</v>
      </c>
      <c r="E94" s="21"/>
      <c r="F94" s="22" t="s">
        <v>4</v>
      </c>
      <c r="G94" s="131">
        <v>1</v>
      </c>
      <c r="H94" s="25">
        <v>30</v>
      </c>
      <c r="I94" s="26">
        <v>19</v>
      </c>
      <c r="J94" s="116">
        <v>24</v>
      </c>
      <c r="K94" s="25">
        <v>33</v>
      </c>
      <c r="L94" s="26">
        <v>19</v>
      </c>
      <c r="M94" s="116">
        <v>55</v>
      </c>
      <c r="N94" s="25">
        <v>37</v>
      </c>
      <c r="O94" s="26">
        <v>18</v>
      </c>
      <c r="P94" s="116">
        <v>53</v>
      </c>
      <c r="Q94" s="25">
        <v>33</v>
      </c>
      <c r="R94" s="26">
        <v>17</v>
      </c>
      <c r="S94" s="116">
        <v>38</v>
      </c>
      <c r="T94" s="25">
        <f t="shared" si="15"/>
        <v>103</v>
      </c>
      <c r="U94" s="26">
        <f t="shared" si="16"/>
        <v>54</v>
      </c>
      <c r="V94" s="116">
        <f t="shared" si="17"/>
        <v>146</v>
      </c>
      <c r="W94" s="23"/>
      <c r="X94" s="25">
        <v>30</v>
      </c>
      <c r="Y94" s="26">
        <v>19</v>
      </c>
      <c r="Z94" s="23">
        <v>24</v>
      </c>
      <c r="AA94"/>
      <c r="AB94"/>
      <c r="AC94"/>
    </row>
    <row r="95" spans="2:26" ht="15.75">
      <c r="B95" s="42">
        <v>10</v>
      </c>
      <c r="C95" s="45" t="s">
        <v>58</v>
      </c>
      <c r="D95" s="21" t="s">
        <v>36</v>
      </c>
      <c r="E95" s="21"/>
      <c r="F95" s="22" t="s">
        <v>4</v>
      </c>
      <c r="G95" s="131">
        <v>1</v>
      </c>
      <c r="H95" s="25">
        <v>36</v>
      </c>
      <c r="I95" s="26">
        <v>21</v>
      </c>
      <c r="J95" s="116">
        <v>38</v>
      </c>
      <c r="K95" s="25">
        <v>34</v>
      </c>
      <c r="L95" s="26">
        <v>20</v>
      </c>
      <c r="M95" s="116">
        <v>45</v>
      </c>
      <c r="N95" s="25">
        <v>29</v>
      </c>
      <c r="O95" s="26">
        <v>16</v>
      </c>
      <c r="P95" s="116">
        <v>29</v>
      </c>
      <c r="Q95" s="25">
        <v>32</v>
      </c>
      <c r="R95" s="26">
        <v>19</v>
      </c>
      <c r="S95" s="116">
        <v>31</v>
      </c>
      <c r="T95" s="25">
        <f t="shared" si="15"/>
        <v>102</v>
      </c>
      <c r="U95" s="26">
        <f t="shared" si="16"/>
        <v>60</v>
      </c>
      <c r="V95" s="116">
        <f t="shared" si="17"/>
        <v>114</v>
      </c>
      <c r="W95" s="23"/>
      <c r="X95" s="25">
        <v>29</v>
      </c>
      <c r="Y95" s="26">
        <v>16</v>
      </c>
      <c r="Z95" s="23">
        <v>29</v>
      </c>
    </row>
    <row r="96" spans="2:26" s="39" customFormat="1" ht="15.75">
      <c r="B96" s="42">
        <v>11</v>
      </c>
      <c r="C96" s="115" t="s">
        <v>99</v>
      </c>
      <c r="D96" s="6" t="s">
        <v>45</v>
      </c>
      <c r="E96" s="6"/>
      <c r="F96" s="8" t="s">
        <v>4</v>
      </c>
      <c r="G96" s="131">
        <v>1</v>
      </c>
      <c r="H96" s="25">
        <v>32</v>
      </c>
      <c r="I96" s="26">
        <v>20</v>
      </c>
      <c r="J96" s="116">
        <v>42</v>
      </c>
      <c r="K96" s="25">
        <v>25</v>
      </c>
      <c r="L96" s="26">
        <v>18</v>
      </c>
      <c r="M96" s="116">
        <v>18</v>
      </c>
      <c r="N96" s="25">
        <v>28</v>
      </c>
      <c r="O96" s="26">
        <v>17</v>
      </c>
      <c r="P96" s="116">
        <v>41</v>
      </c>
      <c r="Q96" s="25">
        <v>30</v>
      </c>
      <c r="R96" s="26">
        <v>18</v>
      </c>
      <c r="S96" s="116">
        <v>35</v>
      </c>
      <c r="T96" s="25">
        <f t="shared" si="15"/>
        <v>90</v>
      </c>
      <c r="U96" s="26">
        <f t="shared" si="16"/>
        <v>55</v>
      </c>
      <c r="V96" s="116">
        <f t="shared" si="17"/>
        <v>118</v>
      </c>
      <c r="W96" s="23"/>
      <c r="X96" s="25">
        <v>25</v>
      </c>
      <c r="Y96" s="26">
        <v>18</v>
      </c>
      <c r="Z96" s="23">
        <v>18</v>
      </c>
    </row>
    <row r="97" spans="2:26" ht="16.5" thickBot="1">
      <c r="B97" s="42">
        <v>12</v>
      </c>
      <c r="C97" s="52" t="s">
        <v>204</v>
      </c>
      <c r="D97" s="53" t="s">
        <v>41</v>
      </c>
      <c r="E97" s="53"/>
      <c r="F97" s="54" t="s">
        <v>4</v>
      </c>
      <c r="G97" s="132">
        <v>1</v>
      </c>
      <c r="H97" s="57"/>
      <c r="I97" s="55"/>
      <c r="J97" s="114"/>
      <c r="K97" s="57">
        <v>30</v>
      </c>
      <c r="L97" s="55">
        <v>19</v>
      </c>
      <c r="M97" s="114">
        <v>26</v>
      </c>
      <c r="N97" s="57">
        <v>34</v>
      </c>
      <c r="O97" s="55">
        <v>19</v>
      </c>
      <c r="P97" s="114">
        <v>33</v>
      </c>
      <c r="Q97" s="57">
        <v>26</v>
      </c>
      <c r="R97" s="55">
        <v>17</v>
      </c>
      <c r="S97" s="114">
        <v>32</v>
      </c>
      <c r="T97" s="57">
        <f t="shared" si="15"/>
        <v>90</v>
      </c>
      <c r="U97" s="55">
        <f t="shared" si="16"/>
        <v>55</v>
      </c>
      <c r="V97" s="114">
        <f t="shared" si="17"/>
        <v>91</v>
      </c>
      <c r="W97" s="23"/>
      <c r="X97" s="25"/>
      <c r="Y97" s="26"/>
      <c r="Z97" s="23"/>
    </row>
    <row r="98" spans="2:26" ht="15.75">
      <c r="B98" s="42">
        <v>13</v>
      </c>
      <c r="C98" s="45" t="s">
        <v>129</v>
      </c>
      <c r="D98" s="21" t="s">
        <v>45</v>
      </c>
      <c r="E98" s="21"/>
      <c r="F98" s="22" t="s">
        <v>4</v>
      </c>
      <c r="G98" s="131">
        <v>1</v>
      </c>
      <c r="H98" s="25"/>
      <c r="I98" s="26"/>
      <c r="J98" s="116"/>
      <c r="K98" s="25">
        <v>40</v>
      </c>
      <c r="L98" s="26">
        <v>22</v>
      </c>
      <c r="M98" s="116">
        <v>49</v>
      </c>
      <c r="N98" s="25">
        <v>40</v>
      </c>
      <c r="O98" s="26">
        <v>26</v>
      </c>
      <c r="P98" s="116">
        <v>29</v>
      </c>
      <c r="Q98" s="25"/>
      <c r="R98" s="26"/>
      <c r="S98" s="116"/>
      <c r="T98" s="25">
        <f t="shared" si="15"/>
        <v>80</v>
      </c>
      <c r="U98" s="26">
        <f t="shared" si="16"/>
        <v>48</v>
      </c>
      <c r="V98" s="116">
        <f t="shared" si="17"/>
        <v>78</v>
      </c>
      <c r="W98" s="23"/>
      <c r="X98" s="25"/>
      <c r="Y98" s="26"/>
      <c r="Z98" s="23"/>
    </row>
    <row r="99" spans="2:29" ht="15.75">
      <c r="B99" s="42">
        <v>14</v>
      </c>
      <c r="C99" s="115" t="s">
        <v>107</v>
      </c>
      <c r="D99" s="6" t="s">
        <v>45</v>
      </c>
      <c r="E99" s="6"/>
      <c r="F99" s="8" t="s">
        <v>4</v>
      </c>
      <c r="G99" s="131">
        <v>1</v>
      </c>
      <c r="H99" s="25">
        <v>16</v>
      </c>
      <c r="I99" s="26">
        <v>12</v>
      </c>
      <c r="J99" s="116">
        <v>9</v>
      </c>
      <c r="K99" s="25">
        <v>33</v>
      </c>
      <c r="L99" s="26">
        <v>22</v>
      </c>
      <c r="M99" s="116">
        <v>41</v>
      </c>
      <c r="N99" s="25"/>
      <c r="O99" s="26"/>
      <c r="P99" s="116"/>
      <c r="Q99" s="25">
        <v>25</v>
      </c>
      <c r="R99" s="26">
        <v>17</v>
      </c>
      <c r="S99" s="116">
        <v>33</v>
      </c>
      <c r="T99" s="25">
        <f t="shared" si="15"/>
        <v>74</v>
      </c>
      <c r="U99" s="26">
        <f t="shared" si="16"/>
        <v>51</v>
      </c>
      <c r="V99" s="116">
        <f t="shared" si="17"/>
        <v>83</v>
      </c>
      <c r="W99" s="23"/>
      <c r="X99" s="25"/>
      <c r="Y99" s="26"/>
      <c r="Z99" s="23"/>
      <c r="AA99" s="39"/>
      <c r="AB99" s="39"/>
      <c r="AC99" s="39"/>
    </row>
    <row r="100" spans="2:26" ht="16.5" thickBot="1">
      <c r="B100" s="42">
        <v>15</v>
      </c>
      <c r="C100" s="52" t="s">
        <v>105</v>
      </c>
      <c r="D100" s="53" t="s">
        <v>45</v>
      </c>
      <c r="E100" s="53"/>
      <c r="F100" s="54" t="s">
        <v>4</v>
      </c>
      <c r="G100" s="132">
        <v>1</v>
      </c>
      <c r="H100" s="57">
        <v>24</v>
      </c>
      <c r="I100" s="55">
        <v>19</v>
      </c>
      <c r="J100" s="114">
        <v>8</v>
      </c>
      <c r="K100" s="57">
        <v>30</v>
      </c>
      <c r="L100" s="55">
        <v>19</v>
      </c>
      <c r="M100" s="114">
        <v>26</v>
      </c>
      <c r="N100" s="57">
        <v>12</v>
      </c>
      <c r="O100" s="55">
        <v>8</v>
      </c>
      <c r="P100" s="114">
        <v>9</v>
      </c>
      <c r="Q100" s="57"/>
      <c r="R100" s="55"/>
      <c r="S100" s="114"/>
      <c r="T100" s="57">
        <f t="shared" si="15"/>
        <v>66</v>
      </c>
      <c r="U100" s="55">
        <f t="shared" si="16"/>
        <v>46</v>
      </c>
      <c r="V100" s="114">
        <f t="shared" si="17"/>
        <v>43</v>
      </c>
      <c r="W100" s="23"/>
      <c r="X100" s="25"/>
      <c r="Y100" s="26"/>
      <c r="Z100" s="23"/>
    </row>
    <row r="101" spans="2:26" ht="15.75">
      <c r="B101" s="42">
        <v>16</v>
      </c>
      <c r="C101" s="45" t="s">
        <v>97</v>
      </c>
      <c r="D101" s="21" t="s">
        <v>45</v>
      </c>
      <c r="E101" s="21"/>
      <c r="F101" s="22" t="s">
        <v>4</v>
      </c>
      <c r="G101" s="131">
        <v>1</v>
      </c>
      <c r="H101" s="25">
        <v>35</v>
      </c>
      <c r="I101" s="26">
        <v>18</v>
      </c>
      <c r="J101" s="116">
        <v>13</v>
      </c>
      <c r="K101" s="25"/>
      <c r="L101" s="26"/>
      <c r="M101" s="116"/>
      <c r="N101" s="25"/>
      <c r="O101" s="26"/>
      <c r="P101" s="116"/>
      <c r="Q101" s="25">
        <v>31</v>
      </c>
      <c r="R101" s="26">
        <v>19</v>
      </c>
      <c r="S101" s="116">
        <v>39</v>
      </c>
      <c r="T101" s="25">
        <f t="shared" si="15"/>
        <v>66</v>
      </c>
      <c r="U101" s="26">
        <f t="shared" si="16"/>
        <v>37</v>
      </c>
      <c r="V101" s="116">
        <f t="shared" si="17"/>
        <v>52</v>
      </c>
      <c r="W101" s="23"/>
      <c r="X101" s="25"/>
      <c r="Y101" s="26"/>
      <c r="Z101" s="23"/>
    </row>
    <row r="102" spans="2:26" ht="15.75">
      <c r="B102" s="42">
        <v>17</v>
      </c>
      <c r="C102" s="45" t="s">
        <v>206</v>
      </c>
      <c r="D102" s="21" t="s">
        <v>45</v>
      </c>
      <c r="E102" s="21"/>
      <c r="F102" s="22" t="s">
        <v>4</v>
      </c>
      <c r="G102" s="131">
        <v>1</v>
      </c>
      <c r="H102" s="25"/>
      <c r="I102" s="26"/>
      <c r="J102" s="116"/>
      <c r="K102" s="25">
        <v>29</v>
      </c>
      <c r="L102" s="26">
        <v>20</v>
      </c>
      <c r="M102" s="116">
        <v>36</v>
      </c>
      <c r="N102" s="25"/>
      <c r="O102" s="26"/>
      <c r="P102" s="116"/>
      <c r="Q102" s="25">
        <v>23</v>
      </c>
      <c r="R102" s="26">
        <v>16</v>
      </c>
      <c r="S102" s="116">
        <v>23</v>
      </c>
      <c r="T102" s="25">
        <f t="shared" si="15"/>
        <v>52</v>
      </c>
      <c r="U102" s="26">
        <f t="shared" si="16"/>
        <v>36</v>
      </c>
      <c r="V102" s="116">
        <f t="shared" si="17"/>
        <v>59</v>
      </c>
      <c r="W102" s="23"/>
      <c r="X102" s="25"/>
      <c r="Y102" s="26"/>
      <c r="Z102" s="23"/>
    </row>
    <row r="103" spans="2:26" ht="15.75">
      <c r="B103" s="42">
        <v>18</v>
      </c>
      <c r="C103" s="117" t="s">
        <v>104</v>
      </c>
      <c r="D103" s="118" t="s">
        <v>45</v>
      </c>
      <c r="E103" s="118"/>
      <c r="F103" s="119" t="s">
        <v>4</v>
      </c>
      <c r="G103" s="133">
        <v>1</v>
      </c>
      <c r="H103" s="126">
        <v>27</v>
      </c>
      <c r="I103" s="121">
        <v>17</v>
      </c>
      <c r="J103" s="122">
        <v>20</v>
      </c>
      <c r="K103" s="126"/>
      <c r="L103" s="121"/>
      <c r="M103" s="122"/>
      <c r="N103" s="126"/>
      <c r="O103" s="121"/>
      <c r="P103" s="122"/>
      <c r="Q103" s="126">
        <v>22</v>
      </c>
      <c r="R103" s="121">
        <v>18</v>
      </c>
      <c r="S103" s="122">
        <v>26</v>
      </c>
      <c r="T103" s="126">
        <f t="shared" si="15"/>
        <v>49</v>
      </c>
      <c r="U103" s="121">
        <f t="shared" si="16"/>
        <v>35</v>
      </c>
      <c r="V103" s="122">
        <f t="shared" si="17"/>
        <v>46</v>
      </c>
      <c r="W103" s="23"/>
      <c r="X103" s="25"/>
      <c r="Y103" s="26"/>
      <c r="Z103" s="23"/>
    </row>
    <row r="104" spans="2:26" ht="15.75">
      <c r="B104" s="42">
        <v>19</v>
      </c>
      <c r="C104" s="45" t="s">
        <v>183</v>
      </c>
      <c r="D104" s="21" t="s">
        <v>45</v>
      </c>
      <c r="E104" s="21"/>
      <c r="F104" s="22" t="s">
        <v>4</v>
      </c>
      <c r="G104" s="131">
        <v>1</v>
      </c>
      <c r="H104" s="25"/>
      <c r="I104" s="26"/>
      <c r="J104" s="116"/>
      <c r="K104" s="25">
        <v>40</v>
      </c>
      <c r="L104" s="26">
        <v>23</v>
      </c>
      <c r="M104" s="116">
        <v>58</v>
      </c>
      <c r="N104" s="25"/>
      <c r="O104" s="26"/>
      <c r="P104" s="116"/>
      <c r="Q104" s="25">
        <v>41</v>
      </c>
      <c r="R104" s="26">
        <v>24</v>
      </c>
      <c r="S104" s="116">
        <v>47</v>
      </c>
      <c r="T104" s="25">
        <f t="shared" si="15"/>
        <v>81</v>
      </c>
      <c r="U104" s="26">
        <f t="shared" si="16"/>
        <v>47</v>
      </c>
      <c r="V104" s="116">
        <f t="shared" si="17"/>
        <v>105</v>
      </c>
      <c r="W104" s="23"/>
      <c r="X104" s="25"/>
      <c r="Y104" s="26"/>
      <c r="Z104" s="23"/>
    </row>
    <row r="105" spans="2:26" ht="15.75">
      <c r="B105" s="42">
        <v>20</v>
      </c>
      <c r="C105" s="45" t="s">
        <v>98</v>
      </c>
      <c r="D105" s="21" t="s">
        <v>36</v>
      </c>
      <c r="E105" s="21"/>
      <c r="F105" s="22" t="s">
        <v>4</v>
      </c>
      <c r="G105" s="131">
        <v>1</v>
      </c>
      <c r="H105" s="25">
        <v>33</v>
      </c>
      <c r="I105" s="26">
        <v>17</v>
      </c>
      <c r="J105" s="116">
        <v>24</v>
      </c>
      <c r="K105" s="25"/>
      <c r="L105" s="26"/>
      <c r="M105" s="116"/>
      <c r="N105" s="25"/>
      <c r="O105" s="26"/>
      <c r="P105" s="116"/>
      <c r="Q105" s="25"/>
      <c r="R105" s="26"/>
      <c r="S105" s="116"/>
      <c r="T105" s="25">
        <f t="shared" si="15"/>
        <v>33</v>
      </c>
      <c r="U105" s="26">
        <f t="shared" si="16"/>
        <v>17</v>
      </c>
      <c r="V105" s="116">
        <f t="shared" si="17"/>
        <v>24</v>
      </c>
      <c r="W105" s="23"/>
      <c r="X105" s="25"/>
      <c r="Y105" s="26"/>
      <c r="Z105" s="23"/>
    </row>
    <row r="106" spans="2:26" ht="15.75">
      <c r="B106" s="42">
        <v>21</v>
      </c>
      <c r="C106" s="45" t="s">
        <v>375</v>
      </c>
      <c r="D106" s="21" t="s">
        <v>45</v>
      </c>
      <c r="E106" s="21"/>
      <c r="F106" s="22" t="s">
        <v>361</v>
      </c>
      <c r="G106" s="131">
        <v>1</v>
      </c>
      <c r="H106" s="25"/>
      <c r="I106" s="26"/>
      <c r="J106" s="116"/>
      <c r="K106" s="25"/>
      <c r="L106" s="26"/>
      <c r="M106" s="116"/>
      <c r="N106" s="25"/>
      <c r="O106" s="26"/>
      <c r="P106" s="116"/>
      <c r="Q106" s="25">
        <v>32</v>
      </c>
      <c r="R106" s="26">
        <v>20</v>
      </c>
      <c r="S106" s="116">
        <v>33</v>
      </c>
      <c r="T106" s="25">
        <f t="shared" si="15"/>
        <v>32</v>
      </c>
      <c r="U106" s="26">
        <f t="shared" si="16"/>
        <v>20</v>
      </c>
      <c r="V106" s="116">
        <f t="shared" si="17"/>
        <v>33</v>
      </c>
      <c r="W106" s="23"/>
      <c r="X106" s="25"/>
      <c r="Y106" s="26"/>
      <c r="Z106" s="23"/>
    </row>
    <row r="107" spans="2:26" ht="15.75">
      <c r="B107" s="42">
        <v>22</v>
      </c>
      <c r="C107" s="45" t="s">
        <v>102</v>
      </c>
      <c r="D107" s="21" t="s">
        <v>41</v>
      </c>
      <c r="E107" s="21"/>
      <c r="F107" s="22" t="s">
        <v>4</v>
      </c>
      <c r="G107" s="131">
        <v>1</v>
      </c>
      <c r="H107" s="25">
        <v>30</v>
      </c>
      <c r="I107" s="26">
        <v>19</v>
      </c>
      <c r="J107" s="116">
        <v>22</v>
      </c>
      <c r="K107" s="25"/>
      <c r="L107" s="26"/>
      <c r="M107" s="116"/>
      <c r="N107" s="25"/>
      <c r="O107" s="26"/>
      <c r="P107" s="116"/>
      <c r="Q107" s="25"/>
      <c r="R107" s="26"/>
      <c r="S107" s="116"/>
      <c r="T107" s="25">
        <f t="shared" si="15"/>
        <v>30</v>
      </c>
      <c r="U107" s="26">
        <f t="shared" si="16"/>
        <v>19</v>
      </c>
      <c r="V107" s="116">
        <f t="shared" si="17"/>
        <v>22</v>
      </c>
      <c r="W107" s="23"/>
      <c r="X107" s="25"/>
      <c r="Y107" s="26"/>
      <c r="Z107" s="23"/>
    </row>
    <row r="108" spans="2:26" ht="15.75">
      <c r="B108" s="42">
        <v>23</v>
      </c>
      <c r="C108" s="45" t="s">
        <v>376</v>
      </c>
      <c r="D108" s="21" t="s">
        <v>45</v>
      </c>
      <c r="E108" s="21"/>
      <c r="F108" s="22" t="s">
        <v>4</v>
      </c>
      <c r="G108" s="131">
        <v>1</v>
      </c>
      <c r="H108" s="25"/>
      <c r="I108" s="26"/>
      <c r="J108" s="116"/>
      <c r="K108" s="25"/>
      <c r="L108" s="26"/>
      <c r="M108" s="116"/>
      <c r="N108" s="25"/>
      <c r="O108" s="26"/>
      <c r="P108" s="116"/>
      <c r="Q108" s="25">
        <v>29</v>
      </c>
      <c r="R108" s="26">
        <v>18</v>
      </c>
      <c r="S108" s="116">
        <v>38</v>
      </c>
      <c r="T108" s="25">
        <f t="shared" si="15"/>
        <v>29</v>
      </c>
      <c r="U108" s="26">
        <f t="shared" si="16"/>
        <v>18</v>
      </c>
      <c r="V108" s="116">
        <f t="shared" si="17"/>
        <v>38</v>
      </c>
      <c r="W108" s="23"/>
      <c r="X108" s="25"/>
      <c r="Y108" s="26"/>
      <c r="Z108" s="23"/>
    </row>
    <row r="109" spans="2:26" ht="15.75">
      <c r="B109" s="42">
        <v>24</v>
      </c>
      <c r="C109" s="45" t="s">
        <v>377</v>
      </c>
      <c r="D109" s="21" t="s">
        <v>45</v>
      </c>
      <c r="E109" s="21"/>
      <c r="F109" s="22" t="s">
        <v>361</v>
      </c>
      <c r="G109" s="131">
        <v>1</v>
      </c>
      <c r="H109" s="25"/>
      <c r="I109" s="26"/>
      <c r="J109" s="116"/>
      <c r="K109" s="25"/>
      <c r="L109" s="26"/>
      <c r="M109" s="116"/>
      <c r="N109" s="25"/>
      <c r="O109" s="26"/>
      <c r="P109" s="116"/>
      <c r="Q109" s="25">
        <v>27</v>
      </c>
      <c r="R109" s="26">
        <v>18</v>
      </c>
      <c r="S109" s="116">
        <v>39</v>
      </c>
      <c r="T109" s="25">
        <f t="shared" si="15"/>
        <v>27</v>
      </c>
      <c r="U109" s="26">
        <f t="shared" si="16"/>
        <v>18</v>
      </c>
      <c r="V109" s="116">
        <f t="shared" si="17"/>
        <v>39</v>
      </c>
      <c r="W109" s="23"/>
      <c r="X109" s="25"/>
      <c r="Y109" s="26"/>
      <c r="Z109" s="23"/>
    </row>
    <row r="110" spans="2:26" ht="15.75">
      <c r="B110" s="42">
        <v>25</v>
      </c>
      <c r="C110" s="45" t="s">
        <v>368</v>
      </c>
      <c r="D110" s="21" t="s">
        <v>38</v>
      </c>
      <c r="E110" s="21"/>
      <c r="F110" s="22" t="s">
        <v>4</v>
      </c>
      <c r="G110" s="131">
        <v>1</v>
      </c>
      <c r="H110" s="25"/>
      <c r="I110" s="26"/>
      <c r="J110" s="116"/>
      <c r="K110" s="25"/>
      <c r="L110" s="26"/>
      <c r="M110" s="116"/>
      <c r="N110" s="25">
        <v>21</v>
      </c>
      <c r="O110" s="26">
        <v>13</v>
      </c>
      <c r="P110" s="116">
        <v>37</v>
      </c>
      <c r="Q110" s="25"/>
      <c r="R110" s="26"/>
      <c r="S110" s="116"/>
      <c r="T110" s="25">
        <f t="shared" si="15"/>
        <v>21</v>
      </c>
      <c r="U110" s="26">
        <f t="shared" si="16"/>
        <v>13</v>
      </c>
      <c r="V110" s="116">
        <f t="shared" si="17"/>
        <v>37</v>
      </c>
      <c r="W110" s="23"/>
      <c r="X110" s="25"/>
      <c r="Y110" s="26"/>
      <c r="Z110" s="23"/>
    </row>
    <row r="111" spans="2:26" ht="15.75">
      <c r="B111" s="42">
        <v>26</v>
      </c>
      <c r="C111" s="45" t="s">
        <v>212</v>
      </c>
      <c r="D111" s="21" t="s">
        <v>36</v>
      </c>
      <c r="E111" s="21"/>
      <c r="F111" s="22" t="s">
        <v>4</v>
      </c>
      <c r="G111" s="131">
        <v>1</v>
      </c>
      <c r="H111" s="25"/>
      <c r="I111" s="26"/>
      <c r="J111" s="116"/>
      <c r="K111" s="25">
        <v>21</v>
      </c>
      <c r="L111" s="26">
        <v>13</v>
      </c>
      <c r="M111" s="116">
        <v>21</v>
      </c>
      <c r="N111" s="25"/>
      <c r="O111" s="26"/>
      <c r="P111" s="116"/>
      <c r="Q111" s="25"/>
      <c r="R111" s="26"/>
      <c r="S111" s="116"/>
      <c r="T111" s="25">
        <f t="shared" si="15"/>
        <v>21</v>
      </c>
      <c r="U111" s="26">
        <f t="shared" si="16"/>
        <v>13</v>
      </c>
      <c r="V111" s="116">
        <f t="shared" si="17"/>
        <v>21</v>
      </c>
      <c r="W111" s="23"/>
      <c r="X111" s="25"/>
      <c r="Y111" s="26"/>
      <c r="Z111" s="23"/>
    </row>
    <row r="112" spans="3:26" ht="15.75">
      <c r="C112" s="45"/>
      <c r="D112" s="21"/>
      <c r="E112" s="21"/>
      <c r="F112" s="22"/>
      <c r="G112" s="131"/>
      <c r="H112" s="25"/>
      <c r="I112" s="26"/>
      <c r="J112" s="116"/>
      <c r="K112" s="25"/>
      <c r="L112" s="26"/>
      <c r="M112" s="116"/>
      <c r="N112" s="25"/>
      <c r="O112" s="26"/>
      <c r="P112" s="116"/>
      <c r="Q112" s="25"/>
      <c r="R112" s="26"/>
      <c r="S112" s="116"/>
      <c r="T112" s="25"/>
      <c r="U112" s="26"/>
      <c r="V112" s="116"/>
      <c r="W112" s="23"/>
      <c r="X112" s="25"/>
      <c r="Y112" s="26"/>
      <c r="Z112" s="23"/>
    </row>
    <row r="113" spans="2:29" ht="15.75">
      <c r="B113" s="42">
        <v>1</v>
      </c>
      <c r="C113" s="45" t="s">
        <v>78</v>
      </c>
      <c r="D113" s="21" t="s">
        <v>45</v>
      </c>
      <c r="E113" s="21"/>
      <c r="F113" s="22" t="s">
        <v>3</v>
      </c>
      <c r="G113" s="131">
        <v>3</v>
      </c>
      <c r="H113" s="25">
        <v>46</v>
      </c>
      <c r="I113" s="26">
        <v>25</v>
      </c>
      <c r="J113" s="116">
        <v>48</v>
      </c>
      <c r="K113" s="25">
        <v>48</v>
      </c>
      <c r="L113" s="26">
        <v>26</v>
      </c>
      <c r="M113" s="116">
        <v>78</v>
      </c>
      <c r="N113" s="25">
        <v>48</v>
      </c>
      <c r="O113" s="26">
        <v>26</v>
      </c>
      <c r="P113" s="116">
        <v>93</v>
      </c>
      <c r="Q113" s="25">
        <v>48</v>
      </c>
      <c r="R113" s="26">
        <v>26</v>
      </c>
      <c r="S113" s="116">
        <v>77</v>
      </c>
      <c r="T113" s="25">
        <f aca="true" t="shared" si="18" ref="T113:T144">SUM(H113+K113+N113+Q113-X113-AA113)</f>
        <v>96</v>
      </c>
      <c r="U113" s="26">
        <f aca="true" t="shared" si="19" ref="U113:U144">SUM(I113+L113+O113+R113-Y113-AB113)</f>
        <v>52</v>
      </c>
      <c r="V113" s="116">
        <f aca="true" t="shared" si="20" ref="V113:V144">SUM(J113+M113+P113+S113-Z113-AC113)</f>
        <v>171</v>
      </c>
      <c r="W113" s="23"/>
      <c r="X113" s="25">
        <v>46</v>
      </c>
      <c r="Y113" s="26">
        <v>25</v>
      </c>
      <c r="Z113" s="23">
        <v>48</v>
      </c>
      <c r="AA113" s="135">
        <v>48</v>
      </c>
      <c r="AB113" s="135">
        <v>26</v>
      </c>
      <c r="AC113" s="135">
        <v>77</v>
      </c>
    </row>
    <row r="114" spans="2:29" ht="15.75">
      <c r="B114" s="42">
        <v>2</v>
      </c>
      <c r="C114" s="45" t="s">
        <v>62</v>
      </c>
      <c r="D114" s="21" t="s">
        <v>38</v>
      </c>
      <c r="E114" s="21"/>
      <c r="F114" s="22" t="s">
        <v>3</v>
      </c>
      <c r="G114" s="131">
        <v>3</v>
      </c>
      <c r="H114" s="25">
        <v>48</v>
      </c>
      <c r="I114" s="26">
        <v>25</v>
      </c>
      <c r="J114" s="116">
        <v>60</v>
      </c>
      <c r="K114" s="25">
        <v>48</v>
      </c>
      <c r="L114" s="26">
        <v>26</v>
      </c>
      <c r="M114" s="116">
        <v>65</v>
      </c>
      <c r="N114" s="25">
        <v>47</v>
      </c>
      <c r="O114" s="26">
        <v>25</v>
      </c>
      <c r="P114" s="116">
        <v>77</v>
      </c>
      <c r="Q114" s="25">
        <v>47</v>
      </c>
      <c r="R114" s="26">
        <v>25</v>
      </c>
      <c r="S114" s="116">
        <v>67</v>
      </c>
      <c r="T114" s="25">
        <f t="shared" si="18"/>
        <v>96</v>
      </c>
      <c r="U114" s="26">
        <f t="shared" si="19"/>
        <v>51</v>
      </c>
      <c r="V114" s="116">
        <f t="shared" si="20"/>
        <v>125</v>
      </c>
      <c r="W114" s="23"/>
      <c r="X114" s="25">
        <v>47</v>
      </c>
      <c r="Y114" s="26">
        <v>25</v>
      </c>
      <c r="Z114" s="23">
        <v>77</v>
      </c>
      <c r="AA114" s="135">
        <v>47</v>
      </c>
      <c r="AB114" s="135">
        <v>25</v>
      </c>
      <c r="AC114" s="135">
        <v>67</v>
      </c>
    </row>
    <row r="115" spans="2:29" ht="15.75">
      <c r="B115" s="42">
        <v>3</v>
      </c>
      <c r="C115" s="45" t="s">
        <v>75</v>
      </c>
      <c r="D115" s="21" t="s">
        <v>38</v>
      </c>
      <c r="E115" s="21"/>
      <c r="F115" s="22" t="s">
        <v>3</v>
      </c>
      <c r="G115" s="131">
        <v>3</v>
      </c>
      <c r="H115" s="25">
        <v>45</v>
      </c>
      <c r="I115" s="26">
        <v>24</v>
      </c>
      <c r="J115" s="116">
        <v>45</v>
      </c>
      <c r="K115" s="25">
        <v>43</v>
      </c>
      <c r="L115" s="26">
        <v>25</v>
      </c>
      <c r="M115" s="116">
        <v>67</v>
      </c>
      <c r="N115" s="25">
        <v>38</v>
      </c>
      <c r="O115" s="26">
        <v>20</v>
      </c>
      <c r="P115" s="116">
        <v>48</v>
      </c>
      <c r="Q115" s="25">
        <v>46</v>
      </c>
      <c r="R115" s="26">
        <v>25</v>
      </c>
      <c r="S115" s="116">
        <v>58</v>
      </c>
      <c r="T115" s="25">
        <f t="shared" si="18"/>
        <v>91</v>
      </c>
      <c r="U115" s="26">
        <f t="shared" si="19"/>
        <v>49</v>
      </c>
      <c r="V115" s="116">
        <f t="shared" si="20"/>
        <v>103</v>
      </c>
      <c r="W115" s="23"/>
      <c r="X115" s="25">
        <v>38</v>
      </c>
      <c r="Y115" s="26">
        <v>20</v>
      </c>
      <c r="Z115" s="23">
        <v>48</v>
      </c>
      <c r="AA115" s="135">
        <v>43</v>
      </c>
      <c r="AB115" s="135">
        <v>25</v>
      </c>
      <c r="AC115" s="135">
        <v>67</v>
      </c>
    </row>
    <row r="116" spans="2:29" ht="15.75">
      <c r="B116" s="42">
        <v>4</v>
      </c>
      <c r="C116" s="45" t="s">
        <v>70</v>
      </c>
      <c r="D116" s="21" t="s">
        <v>38</v>
      </c>
      <c r="E116" s="21"/>
      <c r="F116" s="22" t="s">
        <v>3</v>
      </c>
      <c r="G116" s="131">
        <v>3</v>
      </c>
      <c r="H116" s="25">
        <v>45</v>
      </c>
      <c r="I116" s="26">
        <v>23</v>
      </c>
      <c r="J116" s="116">
        <v>41</v>
      </c>
      <c r="K116" s="25">
        <v>38</v>
      </c>
      <c r="L116" s="26">
        <v>21</v>
      </c>
      <c r="M116" s="116">
        <v>51</v>
      </c>
      <c r="N116" s="25">
        <v>43</v>
      </c>
      <c r="O116" s="26">
        <v>26</v>
      </c>
      <c r="P116" s="116">
        <v>60</v>
      </c>
      <c r="Q116" s="25">
        <v>41</v>
      </c>
      <c r="R116" s="26">
        <v>23</v>
      </c>
      <c r="S116" s="116">
        <v>49</v>
      </c>
      <c r="T116" s="25">
        <f t="shared" si="18"/>
        <v>88</v>
      </c>
      <c r="U116" s="26">
        <f t="shared" si="19"/>
        <v>49</v>
      </c>
      <c r="V116" s="116">
        <f t="shared" si="20"/>
        <v>101</v>
      </c>
      <c r="W116" s="23"/>
      <c r="X116" s="25">
        <v>38</v>
      </c>
      <c r="Y116" s="26">
        <v>21</v>
      </c>
      <c r="Z116" s="23">
        <v>51</v>
      </c>
      <c r="AA116" s="135">
        <v>41</v>
      </c>
      <c r="AB116" s="135">
        <v>23</v>
      </c>
      <c r="AC116" s="135">
        <v>49</v>
      </c>
    </row>
    <row r="117" spans="1:29" s="58" customFormat="1" ht="16.5" thickBot="1">
      <c r="A117" s="39"/>
      <c r="B117" s="123">
        <v>5</v>
      </c>
      <c r="C117" s="52" t="s">
        <v>54</v>
      </c>
      <c r="D117" s="53" t="s">
        <v>38</v>
      </c>
      <c r="E117" s="53"/>
      <c r="F117" s="54" t="s">
        <v>3</v>
      </c>
      <c r="G117" s="132">
        <v>3</v>
      </c>
      <c r="H117" s="57">
        <v>42</v>
      </c>
      <c r="I117" s="55">
        <v>25</v>
      </c>
      <c r="J117" s="114">
        <v>45</v>
      </c>
      <c r="K117" s="57">
        <v>39</v>
      </c>
      <c r="L117" s="55">
        <v>22</v>
      </c>
      <c r="M117" s="114">
        <v>52</v>
      </c>
      <c r="N117" s="57">
        <v>41</v>
      </c>
      <c r="O117" s="55">
        <v>23</v>
      </c>
      <c r="P117" s="114">
        <v>26</v>
      </c>
      <c r="Q117" s="57">
        <v>40</v>
      </c>
      <c r="R117" s="55">
        <v>23</v>
      </c>
      <c r="S117" s="114">
        <v>52</v>
      </c>
      <c r="T117" s="151">
        <f t="shared" si="18"/>
        <v>83</v>
      </c>
      <c r="U117" s="55">
        <f t="shared" si="19"/>
        <v>48</v>
      </c>
      <c r="V117" s="114">
        <f t="shared" si="20"/>
        <v>71</v>
      </c>
      <c r="W117" s="56"/>
      <c r="X117" s="57">
        <v>39</v>
      </c>
      <c r="Y117" s="55">
        <v>22</v>
      </c>
      <c r="Z117" s="56">
        <v>52</v>
      </c>
      <c r="AA117" s="58">
        <v>40</v>
      </c>
      <c r="AB117" s="58">
        <v>23</v>
      </c>
      <c r="AC117" s="58">
        <v>52</v>
      </c>
    </row>
    <row r="118" spans="2:26" ht="15.75">
      <c r="B118" s="42">
        <v>6</v>
      </c>
      <c r="C118" s="45" t="s">
        <v>60</v>
      </c>
      <c r="D118" s="21" t="s">
        <v>36</v>
      </c>
      <c r="E118" s="21"/>
      <c r="F118" s="22" t="s">
        <v>3</v>
      </c>
      <c r="G118" s="131">
        <v>3</v>
      </c>
      <c r="H118" s="25"/>
      <c r="I118" s="26"/>
      <c r="J118" s="116"/>
      <c r="K118" s="25">
        <v>46</v>
      </c>
      <c r="L118" s="26">
        <v>24</v>
      </c>
      <c r="M118" s="116">
        <v>79</v>
      </c>
      <c r="N118" s="25"/>
      <c r="O118" s="26"/>
      <c r="P118" s="116"/>
      <c r="Q118" s="25">
        <v>46</v>
      </c>
      <c r="R118" s="26">
        <v>26</v>
      </c>
      <c r="S118" s="116">
        <v>63</v>
      </c>
      <c r="T118" s="25">
        <f t="shared" si="18"/>
        <v>92</v>
      </c>
      <c r="U118" s="26">
        <f t="shared" si="19"/>
        <v>50</v>
      </c>
      <c r="V118" s="116">
        <f t="shared" si="20"/>
        <v>142</v>
      </c>
      <c r="W118" s="23"/>
      <c r="X118" s="25"/>
      <c r="Y118" s="26"/>
      <c r="Z118" s="23"/>
    </row>
    <row r="119" spans="2:26" ht="15.75">
      <c r="B119" s="42">
        <v>7</v>
      </c>
      <c r="C119" s="45" t="s">
        <v>111</v>
      </c>
      <c r="D119" s="21" t="s">
        <v>36</v>
      </c>
      <c r="E119" s="21"/>
      <c r="F119" s="22" t="s">
        <v>3</v>
      </c>
      <c r="G119" s="131">
        <v>3</v>
      </c>
      <c r="H119" s="25"/>
      <c r="I119" s="26"/>
      <c r="J119" s="116"/>
      <c r="K119" s="25">
        <v>47</v>
      </c>
      <c r="L119" s="26">
        <v>26</v>
      </c>
      <c r="M119" s="116">
        <v>61</v>
      </c>
      <c r="N119" s="25"/>
      <c r="O119" s="26"/>
      <c r="P119" s="116"/>
      <c r="Q119" s="25"/>
      <c r="R119" s="26"/>
      <c r="S119" s="116"/>
      <c r="T119" s="25">
        <f t="shared" si="18"/>
        <v>47</v>
      </c>
      <c r="U119" s="26">
        <f t="shared" si="19"/>
        <v>26</v>
      </c>
      <c r="V119" s="116">
        <f t="shared" si="20"/>
        <v>61</v>
      </c>
      <c r="W119" s="23"/>
      <c r="X119" s="25"/>
      <c r="Y119" s="26"/>
      <c r="Z119" s="23"/>
    </row>
    <row r="120" spans="3:26" ht="15.75">
      <c r="C120" s="45"/>
      <c r="D120" s="21"/>
      <c r="E120" s="21"/>
      <c r="F120" s="22"/>
      <c r="G120" s="131"/>
      <c r="H120" s="25"/>
      <c r="I120" s="26"/>
      <c r="J120" s="116"/>
      <c r="K120" s="25"/>
      <c r="L120" s="26"/>
      <c r="M120" s="116"/>
      <c r="N120" s="25"/>
      <c r="O120" s="26"/>
      <c r="P120" s="116"/>
      <c r="Q120" s="25"/>
      <c r="R120" s="26"/>
      <c r="S120" s="116"/>
      <c r="T120" s="25"/>
      <c r="U120" s="26"/>
      <c r="V120" s="116"/>
      <c r="W120" s="23"/>
      <c r="X120" s="25"/>
      <c r="Y120" s="26"/>
      <c r="Z120" s="23"/>
    </row>
    <row r="121" spans="2:26" ht="16.5" thickBot="1">
      <c r="B121" s="42">
        <v>1</v>
      </c>
      <c r="C121" s="52" t="s">
        <v>48</v>
      </c>
      <c r="D121" s="53" t="s">
        <v>38</v>
      </c>
      <c r="E121" s="53"/>
      <c r="F121" s="54" t="s">
        <v>3</v>
      </c>
      <c r="G121" s="132">
        <v>2</v>
      </c>
      <c r="H121" s="57">
        <v>40</v>
      </c>
      <c r="I121" s="55">
        <v>20</v>
      </c>
      <c r="J121" s="114">
        <v>31</v>
      </c>
      <c r="K121" s="57"/>
      <c r="L121" s="55"/>
      <c r="M121" s="114"/>
      <c r="N121" s="57">
        <v>42</v>
      </c>
      <c r="O121" s="55">
        <v>25</v>
      </c>
      <c r="P121" s="114">
        <v>42</v>
      </c>
      <c r="Q121" s="57"/>
      <c r="R121" s="55"/>
      <c r="S121" s="114"/>
      <c r="T121" s="151">
        <f t="shared" si="18"/>
        <v>82</v>
      </c>
      <c r="U121" s="55">
        <f t="shared" si="19"/>
        <v>45</v>
      </c>
      <c r="V121" s="114">
        <f t="shared" si="20"/>
        <v>73</v>
      </c>
      <c r="W121" s="23"/>
      <c r="X121" s="25"/>
      <c r="Y121" s="26"/>
      <c r="Z121" s="23"/>
    </row>
    <row r="122" spans="3:26" ht="15.75">
      <c r="C122" s="45"/>
      <c r="D122" s="21"/>
      <c r="E122" s="21"/>
      <c r="F122" s="22"/>
      <c r="G122" s="131"/>
      <c r="H122" s="25"/>
      <c r="I122" s="26"/>
      <c r="J122" s="116"/>
      <c r="K122" s="25"/>
      <c r="L122" s="26"/>
      <c r="M122" s="116"/>
      <c r="N122" s="25"/>
      <c r="O122" s="26"/>
      <c r="P122" s="116"/>
      <c r="Q122" s="25"/>
      <c r="R122" s="26"/>
      <c r="S122" s="116"/>
      <c r="T122" s="25"/>
      <c r="U122" s="26"/>
      <c r="V122" s="116"/>
      <c r="W122" s="23"/>
      <c r="X122" s="25"/>
      <c r="Y122" s="26"/>
      <c r="Z122" s="23"/>
    </row>
    <row r="123" spans="2:26" ht="16.5" thickBot="1">
      <c r="B123" s="42">
        <v>1</v>
      </c>
      <c r="C123" s="52" t="s">
        <v>101</v>
      </c>
      <c r="D123" s="53" t="s">
        <v>38</v>
      </c>
      <c r="E123" s="53"/>
      <c r="F123" s="54" t="s">
        <v>3</v>
      </c>
      <c r="G123" s="132">
        <v>1</v>
      </c>
      <c r="H123" s="57"/>
      <c r="I123" s="55"/>
      <c r="J123" s="114"/>
      <c r="K123" s="57">
        <v>26</v>
      </c>
      <c r="L123" s="55">
        <v>16</v>
      </c>
      <c r="M123" s="114">
        <v>39</v>
      </c>
      <c r="N123" s="57">
        <v>37</v>
      </c>
      <c r="O123" s="55">
        <v>22</v>
      </c>
      <c r="P123" s="114">
        <v>34</v>
      </c>
      <c r="Q123" s="57">
        <v>27</v>
      </c>
      <c r="R123" s="55">
        <v>16</v>
      </c>
      <c r="S123" s="114">
        <v>31</v>
      </c>
      <c r="T123" s="151">
        <f t="shared" si="18"/>
        <v>64</v>
      </c>
      <c r="U123" s="55">
        <f t="shared" si="19"/>
        <v>38</v>
      </c>
      <c r="V123" s="114">
        <f t="shared" si="20"/>
        <v>65</v>
      </c>
      <c r="W123" s="23"/>
      <c r="X123" s="25">
        <v>26</v>
      </c>
      <c r="Y123" s="26">
        <v>16</v>
      </c>
      <c r="Z123" s="23">
        <v>39</v>
      </c>
    </row>
    <row r="124" spans="3:54" ht="15.75">
      <c r="C124" s="45"/>
      <c r="D124" s="21"/>
      <c r="E124" s="21"/>
      <c r="F124" s="22"/>
      <c r="G124" s="131"/>
      <c r="H124" s="25"/>
      <c r="I124" s="26"/>
      <c r="J124" s="116"/>
      <c r="K124" s="25"/>
      <c r="L124" s="26"/>
      <c r="M124" s="116"/>
      <c r="N124" s="25"/>
      <c r="O124" s="26"/>
      <c r="P124" s="116"/>
      <c r="Q124" s="25"/>
      <c r="R124" s="26"/>
      <c r="S124" s="116"/>
      <c r="T124" s="25"/>
      <c r="U124" s="26"/>
      <c r="V124" s="116"/>
      <c r="W124" s="23"/>
      <c r="X124" s="25"/>
      <c r="Y124" s="26"/>
      <c r="Z124" s="23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</row>
    <row r="125" spans="2:54" ht="15.75">
      <c r="B125" s="42">
        <v>1</v>
      </c>
      <c r="C125" s="45" t="s">
        <v>364</v>
      </c>
      <c r="D125" s="21" t="s">
        <v>41</v>
      </c>
      <c r="E125" s="21"/>
      <c r="F125" s="22" t="s">
        <v>1</v>
      </c>
      <c r="G125" s="131">
        <v>3</v>
      </c>
      <c r="H125" s="25"/>
      <c r="I125" s="26"/>
      <c r="J125" s="116"/>
      <c r="K125" s="25"/>
      <c r="L125" s="26"/>
      <c r="M125" s="116"/>
      <c r="N125" s="25">
        <v>44</v>
      </c>
      <c r="O125" s="26">
        <v>25</v>
      </c>
      <c r="P125" s="116">
        <v>60</v>
      </c>
      <c r="Q125" s="25">
        <v>43</v>
      </c>
      <c r="R125" s="26">
        <v>24</v>
      </c>
      <c r="S125" s="116">
        <v>75</v>
      </c>
      <c r="T125" s="25">
        <f t="shared" si="18"/>
        <v>87</v>
      </c>
      <c r="U125" s="26">
        <f t="shared" si="19"/>
        <v>49</v>
      </c>
      <c r="V125" s="116">
        <f t="shared" si="20"/>
        <v>135</v>
      </c>
      <c r="W125" s="23"/>
      <c r="X125" s="25"/>
      <c r="Y125" s="26"/>
      <c r="Z125" s="23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</row>
    <row r="126" spans="2:54" ht="15.75">
      <c r="B126" s="42">
        <v>2</v>
      </c>
      <c r="C126" s="45" t="s">
        <v>73</v>
      </c>
      <c r="D126" s="21" t="s">
        <v>38</v>
      </c>
      <c r="E126" s="21"/>
      <c r="F126" s="22" t="s">
        <v>1</v>
      </c>
      <c r="G126" s="131">
        <v>3</v>
      </c>
      <c r="H126" s="25">
        <v>37</v>
      </c>
      <c r="I126" s="26">
        <v>19</v>
      </c>
      <c r="J126" s="116">
        <v>31</v>
      </c>
      <c r="K126" s="25">
        <v>31</v>
      </c>
      <c r="L126" s="26">
        <v>20</v>
      </c>
      <c r="M126" s="116">
        <v>51</v>
      </c>
      <c r="N126" s="25">
        <v>39</v>
      </c>
      <c r="O126" s="26">
        <v>23</v>
      </c>
      <c r="P126" s="116">
        <v>39</v>
      </c>
      <c r="Q126" s="25">
        <v>38</v>
      </c>
      <c r="R126" s="26">
        <v>24</v>
      </c>
      <c r="S126" s="116">
        <v>47</v>
      </c>
      <c r="T126" s="25">
        <f t="shared" si="18"/>
        <v>77</v>
      </c>
      <c r="U126" s="26">
        <f t="shared" si="19"/>
        <v>47</v>
      </c>
      <c r="V126" s="116">
        <f t="shared" si="20"/>
        <v>86</v>
      </c>
      <c r="W126" s="23"/>
      <c r="X126" s="25">
        <v>31</v>
      </c>
      <c r="Y126" s="26">
        <v>20</v>
      </c>
      <c r="Z126" s="23">
        <v>51</v>
      </c>
      <c r="AA126" s="135">
        <v>37</v>
      </c>
      <c r="AB126" s="135">
        <v>19</v>
      </c>
      <c r="AC126" s="135">
        <v>31</v>
      </c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</row>
    <row r="127" spans="2:54" ht="15.75">
      <c r="B127" s="42">
        <v>3</v>
      </c>
      <c r="C127" s="45" t="s">
        <v>64</v>
      </c>
      <c r="D127" s="21" t="s">
        <v>41</v>
      </c>
      <c r="E127" s="21"/>
      <c r="F127" s="22" t="s">
        <v>1</v>
      </c>
      <c r="G127" s="131">
        <v>3</v>
      </c>
      <c r="H127" s="25">
        <v>37</v>
      </c>
      <c r="I127" s="26">
        <v>23</v>
      </c>
      <c r="J127" s="116">
        <v>34</v>
      </c>
      <c r="K127" s="25">
        <v>30</v>
      </c>
      <c r="L127" s="26">
        <v>18</v>
      </c>
      <c r="M127" s="116">
        <v>53</v>
      </c>
      <c r="N127" s="25"/>
      <c r="O127" s="26"/>
      <c r="P127" s="116"/>
      <c r="Q127" s="25"/>
      <c r="R127" s="26"/>
      <c r="S127" s="116"/>
      <c r="T127" s="25">
        <f t="shared" si="18"/>
        <v>67</v>
      </c>
      <c r="U127" s="26">
        <f t="shared" si="19"/>
        <v>41</v>
      </c>
      <c r="V127" s="116">
        <f t="shared" si="20"/>
        <v>87</v>
      </c>
      <c r="W127" s="23"/>
      <c r="X127" s="25"/>
      <c r="Y127" s="26"/>
      <c r="Z127" s="23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</row>
    <row r="128" spans="1:54" s="58" customFormat="1" ht="16.5" thickBot="1">
      <c r="A128" s="39"/>
      <c r="B128" s="123">
        <v>4</v>
      </c>
      <c r="C128" s="45" t="s">
        <v>77</v>
      </c>
      <c r="D128" s="21" t="s">
        <v>36</v>
      </c>
      <c r="E128" s="21"/>
      <c r="F128" s="22" t="s">
        <v>1</v>
      </c>
      <c r="G128" s="131">
        <v>3</v>
      </c>
      <c r="H128" s="25">
        <v>34</v>
      </c>
      <c r="I128" s="26">
        <v>21</v>
      </c>
      <c r="J128" s="116">
        <v>34</v>
      </c>
      <c r="K128" s="25">
        <v>32</v>
      </c>
      <c r="L128" s="26">
        <v>21</v>
      </c>
      <c r="M128" s="116">
        <v>22</v>
      </c>
      <c r="N128" s="25">
        <v>25</v>
      </c>
      <c r="O128" s="26">
        <v>20</v>
      </c>
      <c r="P128" s="116">
        <v>20</v>
      </c>
      <c r="Q128" s="25"/>
      <c r="R128" s="26"/>
      <c r="S128" s="116"/>
      <c r="T128" s="25">
        <f t="shared" si="18"/>
        <v>66</v>
      </c>
      <c r="U128" s="26">
        <f t="shared" si="19"/>
        <v>42</v>
      </c>
      <c r="V128" s="116">
        <f t="shared" si="20"/>
        <v>56</v>
      </c>
      <c r="W128" s="23"/>
      <c r="X128" s="25">
        <v>25</v>
      </c>
      <c r="Y128" s="26">
        <v>20</v>
      </c>
      <c r="Z128" s="23">
        <v>20</v>
      </c>
      <c r="AA128"/>
      <c r="AB128"/>
      <c r="AC128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</row>
    <row r="129" spans="2:54" ht="16.5" thickBot="1">
      <c r="B129" s="123">
        <v>5</v>
      </c>
      <c r="C129" s="52" t="s">
        <v>72</v>
      </c>
      <c r="D129" s="53" t="s">
        <v>41</v>
      </c>
      <c r="E129" s="53"/>
      <c r="F129" s="54" t="s">
        <v>1</v>
      </c>
      <c r="G129" s="132">
        <v>3</v>
      </c>
      <c r="H129" s="57">
        <v>40</v>
      </c>
      <c r="I129" s="55">
        <v>23</v>
      </c>
      <c r="J129" s="114">
        <v>34</v>
      </c>
      <c r="K129" s="57">
        <v>24</v>
      </c>
      <c r="L129" s="55">
        <v>17</v>
      </c>
      <c r="M129" s="114">
        <v>21</v>
      </c>
      <c r="N129" s="57"/>
      <c r="O129" s="55"/>
      <c r="P129" s="114"/>
      <c r="Q129" s="57"/>
      <c r="R129" s="55"/>
      <c r="S129" s="114"/>
      <c r="T129" s="57">
        <f t="shared" si="18"/>
        <v>64</v>
      </c>
      <c r="U129" s="55">
        <f t="shared" si="19"/>
        <v>40</v>
      </c>
      <c r="V129" s="114">
        <f t="shared" si="20"/>
        <v>55</v>
      </c>
      <c r="W129" s="23"/>
      <c r="X129" s="39"/>
      <c r="Y129" s="26"/>
      <c r="Z129" s="23"/>
      <c r="AA129" s="25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</row>
    <row r="130" spans="2:54" ht="15.75">
      <c r="B130" s="123">
        <v>6</v>
      </c>
      <c r="C130" s="115" t="s">
        <v>60</v>
      </c>
      <c r="D130" s="6" t="s">
        <v>36</v>
      </c>
      <c r="E130" s="6"/>
      <c r="F130" s="8" t="s">
        <v>1</v>
      </c>
      <c r="G130" s="131">
        <v>3</v>
      </c>
      <c r="H130" s="25"/>
      <c r="I130" s="26"/>
      <c r="J130" s="116"/>
      <c r="K130" s="25">
        <v>38</v>
      </c>
      <c r="L130" s="26">
        <v>22</v>
      </c>
      <c r="M130" s="116">
        <v>65</v>
      </c>
      <c r="N130" s="25"/>
      <c r="O130" s="26"/>
      <c r="P130" s="116"/>
      <c r="Q130" s="25"/>
      <c r="R130" s="26"/>
      <c r="S130" s="116"/>
      <c r="T130" s="25">
        <f t="shared" si="18"/>
        <v>38</v>
      </c>
      <c r="U130" s="26">
        <f t="shared" si="19"/>
        <v>22</v>
      </c>
      <c r="V130" s="116">
        <f t="shared" si="20"/>
        <v>65</v>
      </c>
      <c r="W130" s="23"/>
      <c r="X130" s="25"/>
      <c r="Y130" s="26"/>
      <c r="Z130" s="23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</row>
    <row r="131" spans="2:54" ht="15.75">
      <c r="B131" s="123">
        <v>7</v>
      </c>
      <c r="C131" s="115" t="s">
        <v>363</v>
      </c>
      <c r="D131" s="6" t="s">
        <v>38</v>
      </c>
      <c r="E131" s="6"/>
      <c r="F131" s="8" t="s">
        <v>1</v>
      </c>
      <c r="G131" s="131">
        <v>3</v>
      </c>
      <c r="H131" s="25"/>
      <c r="I131" s="26"/>
      <c r="J131" s="116"/>
      <c r="K131" s="25"/>
      <c r="L131" s="26"/>
      <c r="M131" s="116"/>
      <c r="N131" s="25">
        <v>38</v>
      </c>
      <c r="O131" s="26">
        <v>20</v>
      </c>
      <c r="P131" s="116">
        <v>48</v>
      </c>
      <c r="Q131" s="25"/>
      <c r="R131" s="26"/>
      <c r="S131" s="116"/>
      <c r="T131" s="25">
        <f t="shared" si="18"/>
        <v>38</v>
      </c>
      <c r="U131" s="26">
        <f t="shared" si="19"/>
        <v>20</v>
      </c>
      <c r="V131" s="116">
        <f t="shared" si="20"/>
        <v>48</v>
      </c>
      <c r="W131" s="23"/>
      <c r="X131" s="25"/>
      <c r="Y131" s="26"/>
      <c r="Z131" s="23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</row>
    <row r="132" spans="2:54" ht="15.75">
      <c r="B132" s="123">
        <v>8</v>
      </c>
      <c r="C132" s="45" t="s">
        <v>426</v>
      </c>
      <c r="D132" s="21" t="s">
        <v>45</v>
      </c>
      <c r="E132" s="21"/>
      <c r="F132" s="22" t="s">
        <v>1</v>
      </c>
      <c r="G132" s="131">
        <v>3</v>
      </c>
      <c r="H132" s="25"/>
      <c r="I132" s="26"/>
      <c r="J132" s="116"/>
      <c r="K132" s="25"/>
      <c r="L132" s="26"/>
      <c r="M132" s="116"/>
      <c r="N132" s="25"/>
      <c r="O132" s="26"/>
      <c r="P132" s="116"/>
      <c r="Q132" s="25">
        <v>35</v>
      </c>
      <c r="R132" s="26">
        <v>19</v>
      </c>
      <c r="S132" s="116">
        <v>42</v>
      </c>
      <c r="T132" s="25">
        <f t="shared" si="18"/>
        <v>35</v>
      </c>
      <c r="U132" s="26">
        <f t="shared" si="19"/>
        <v>19</v>
      </c>
      <c r="V132" s="116">
        <f t="shared" si="20"/>
        <v>42</v>
      </c>
      <c r="W132" s="23"/>
      <c r="X132" s="25"/>
      <c r="Y132" s="26"/>
      <c r="Z132" s="23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</row>
    <row r="133" spans="2:54" ht="15.75">
      <c r="B133" s="42">
        <v>9</v>
      </c>
      <c r="C133" s="45" t="s">
        <v>71</v>
      </c>
      <c r="D133" s="21" t="s">
        <v>38</v>
      </c>
      <c r="E133" s="21"/>
      <c r="F133" s="22" t="s">
        <v>1</v>
      </c>
      <c r="G133" s="131">
        <v>3</v>
      </c>
      <c r="H133" s="25"/>
      <c r="I133" s="26"/>
      <c r="J133" s="116"/>
      <c r="K133" s="25"/>
      <c r="L133" s="26"/>
      <c r="M133" s="116"/>
      <c r="N133" s="25">
        <v>35</v>
      </c>
      <c r="O133" s="26">
        <v>18</v>
      </c>
      <c r="P133" s="116">
        <v>38</v>
      </c>
      <c r="Q133" s="25"/>
      <c r="R133" s="26"/>
      <c r="S133" s="116"/>
      <c r="T133" s="25">
        <f t="shared" si="18"/>
        <v>35</v>
      </c>
      <c r="U133" s="26">
        <f t="shared" si="19"/>
        <v>18</v>
      </c>
      <c r="V133" s="116">
        <f t="shared" si="20"/>
        <v>38</v>
      </c>
      <c r="W133" s="23"/>
      <c r="X133" s="25"/>
      <c r="Y133" s="26"/>
      <c r="Z133" s="23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</row>
    <row r="134" spans="2:54" ht="15.75">
      <c r="B134" s="42">
        <v>10</v>
      </c>
      <c r="C134" s="45" t="s">
        <v>370</v>
      </c>
      <c r="D134" s="21" t="s">
        <v>38</v>
      </c>
      <c r="E134" s="21"/>
      <c r="F134" s="22" t="s">
        <v>1</v>
      </c>
      <c r="G134" s="131">
        <v>3</v>
      </c>
      <c r="H134" s="25"/>
      <c r="I134" s="26"/>
      <c r="J134" s="116"/>
      <c r="K134" s="25"/>
      <c r="L134" s="26"/>
      <c r="M134" s="116"/>
      <c r="N134" s="25">
        <v>25</v>
      </c>
      <c r="O134" s="26">
        <v>16</v>
      </c>
      <c r="P134" s="116">
        <v>24</v>
      </c>
      <c r="Q134" s="25"/>
      <c r="R134" s="26"/>
      <c r="S134" s="116"/>
      <c r="T134" s="25">
        <f t="shared" si="18"/>
        <v>25</v>
      </c>
      <c r="U134" s="26">
        <f t="shared" si="19"/>
        <v>16</v>
      </c>
      <c r="V134" s="116">
        <f t="shared" si="20"/>
        <v>24</v>
      </c>
      <c r="W134" s="23"/>
      <c r="X134" s="25"/>
      <c r="Y134" s="26"/>
      <c r="Z134" s="23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</row>
    <row r="135" spans="3:54" ht="15.75">
      <c r="C135" s="45"/>
      <c r="D135" s="21"/>
      <c r="E135" s="21"/>
      <c r="F135" s="22"/>
      <c r="G135" s="131"/>
      <c r="H135" s="25"/>
      <c r="I135" s="26"/>
      <c r="J135" s="116"/>
      <c r="K135" s="25"/>
      <c r="L135" s="26"/>
      <c r="M135" s="116"/>
      <c r="N135" s="25"/>
      <c r="O135" s="26"/>
      <c r="P135" s="116"/>
      <c r="Q135" s="25"/>
      <c r="R135" s="26"/>
      <c r="S135" s="116"/>
      <c r="T135" s="25"/>
      <c r="U135" s="26"/>
      <c r="V135" s="116"/>
      <c r="W135" s="23"/>
      <c r="X135" s="25"/>
      <c r="Y135" s="26"/>
      <c r="Z135" s="23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</row>
    <row r="136" spans="1:54" s="58" customFormat="1" ht="16.5" thickBot="1">
      <c r="A136" s="39"/>
      <c r="B136" s="123">
        <v>1</v>
      </c>
      <c r="C136" s="45" t="s">
        <v>83</v>
      </c>
      <c r="D136" s="21" t="s">
        <v>45</v>
      </c>
      <c r="E136" s="21"/>
      <c r="F136" s="22" t="s">
        <v>1</v>
      </c>
      <c r="G136" s="131">
        <v>2</v>
      </c>
      <c r="H136" s="25">
        <v>39</v>
      </c>
      <c r="I136" s="26">
        <v>23</v>
      </c>
      <c r="J136" s="116">
        <v>43</v>
      </c>
      <c r="K136" s="25"/>
      <c r="L136" s="26"/>
      <c r="M136" s="116"/>
      <c r="N136" s="25"/>
      <c r="O136" s="26"/>
      <c r="P136" s="116"/>
      <c r="Q136" s="25">
        <v>43</v>
      </c>
      <c r="R136" s="26">
        <v>26</v>
      </c>
      <c r="S136" s="116">
        <v>46</v>
      </c>
      <c r="T136" s="25">
        <f t="shared" si="18"/>
        <v>82</v>
      </c>
      <c r="U136" s="26">
        <f t="shared" si="19"/>
        <v>49</v>
      </c>
      <c r="V136" s="116">
        <f t="shared" si="20"/>
        <v>89</v>
      </c>
      <c r="W136" s="23"/>
      <c r="X136" s="25"/>
      <c r="Y136" s="26"/>
      <c r="Z136" s="23"/>
      <c r="AA136"/>
      <c r="AB136"/>
      <c r="AC136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</row>
    <row r="137" spans="2:54" ht="15.75">
      <c r="B137" s="42">
        <v>2</v>
      </c>
      <c r="C137" s="115" t="s">
        <v>108</v>
      </c>
      <c r="D137" s="6" t="s">
        <v>38</v>
      </c>
      <c r="E137" s="6"/>
      <c r="F137" s="8" t="s">
        <v>1</v>
      </c>
      <c r="G137" s="131">
        <v>2</v>
      </c>
      <c r="H137" s="25">
        <v>36</v>
      </c>
      <c r="I137" s="26">
        <v>23</v>
      </c>
      <c r="J137" s="116">
        <v>42</v>
      </c>
      <c r="K137" s="25"/>
      <c r="L137" s="26"/>
      <c r="M137" s="116"/>
      <c r="N137" s="25">
        <v>36</v>
      </c>
      <c r="O137" s="26">
        <v>23</v>
      </c>
      <c r="P137" s="116">
        <v>38</v>
      </c>
      <c r="Q137" s="25">
        <v>42</v>
      </c>
      <c r="R137" s="26">
        <v>21</v>
      </c>
      <c r="S137" s="116">
        <v>42</v>
      </c>
      <c r="T137" s="34">
        <f t="shared" si="18"/>
        <v>78</v>
      </c>
      <c r="U137" s="26">
        <f t="shared" si="19"/>
        <v>44</v>
      </c>
      <c r="V137" s="116">
        <f t="shared" si="20"/>
        <v>84</v>
      </c>
      <c r="W137" s="23"/>
      <c r="X137" s="25">
        <v>36</v>
      </c>
      <c r="Y137" s="26">
        <v>23</v>
      </c>
      <c r="Z137" s="23">
        <v>38</v>
      </c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</row>
    <row r="138" spans="2:54" ht="15.75">
      <c r="B138" s="42">
        <v>3</v>
      </c>
      <c r="C138" s="115" t="s">
        <v>91</v>
      </c>
      <c r="D138" s="6" t="s">
        <v>41</v>
      </c>
      <c r="E138" s="6"/>
      <c r="F138" s="8" t="s">
        <v>1</v>
      </c>
      <c r="G138" s="131">
        <v>2</v>
      </c>
      <c r="H138" s="25">
        <v>30</v>
      </c>
      <c r="I138" s="26">
        <v>17</v>
      </c>
      <c r="J138" s="116">
        <v>32</v>
      </c>
      <c r="K138" s="25"/>
      <c r="L138" s="26"/>
      <c r="M138" s="116"/>
      <c r="N138" s="25">
        <v>36</v>
      </c>
      <c r="O138" s="26">
        <v>22</v>
      </c>
      <c r="P138" s="116">
        <v>21</v>
      </c>
      <c r="Q138" s="25"/>
      <c r="R138" s="26"/>
      <c r="S138" s="116"/>
      <c r="T138" s="25">
        <f t="shared" si="18"/>
        <v>66</v>
      </c>
      <c r="U138" s="26">
        <f t="shared" si="19"/>
        <v>39</v>
      </c>
      <c r="V138" s="116">
        <f t="shared" si="20"/>
        <v>53</v>
      </c>
      <c r="W138" s="23"/>
      <c r="X138" s="25"/>
      <c r="Y138" s="26"/>
      <c r="Z138" s="23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</row>
    <row r="139" spans="2:54" ht="15.75">
      <c r="B139" s="42">
        <v>4</v>
      </c>
      <c r="C139" s="115" t="s">
        <v>109</v>
      </c>
      <c r="D139" s="6" t="s">
        <v>41</v>
      </c>
      <c r="E139" s="6"/>
      <c r="F139" s="8" t="s">
        <v>1</v>
      </c>
      <c r="G139" s="131">
        <v>2</v>
      </c>
      <c r="H139" s="25">
        <v>23</v>
      </c>
      <c r="I139" s="26">
        <v>17</v>
      </c>
      <c r="J139" s="116">
        <v>23</v>
      </c>
      <c r="K139" s="25">
        <v>32</v>
      </c>
      <c r="L139" s="26">
        <v>20</v>
      </c>
      <c r="M139" s="116">
        <v>37</v>
      </c>
      <c r="N139" s="25">
        <v>26</v>
      </c>
      <c r="O139" s="26">
        <v>17</v>
      </c>
      <c r="P139" s="116">
        <v>25</v>
      </c>
      <c r="Q139" s="25">
        <v>31</v>
      </c>
      <c r="R139" s="26">
        <v>18</v>
      </c>
      <c r="S139" s="116">
        <v>48</v>
      </c>
      <c r="T139" s="25">
        <f t="shared" si="18"/>
        <v>63</v>
      </c>
      <c r="U139" s="26">
        <f t="shared" si="19"/>
        <v>38</v>
      </c>
      <c r="V139" s="116">
        <f t="shared" si="20"/>
        <v>85</v>
      </c>
      <c r="W139" s="23"/>
      <c r="X139" s="25">
        <v>23</v>
      </c>
      <c r="Y139" s="26">
        <v>17</v>
      </c>
      <c r="Z139" s="23">
        <v>23</v>
      </c>
      <c r="AA139" s="135">
        <v>26</v>
      </c>
      <c r="AB139" s="135">
        <v>17</v>
      </c>
      <c r="AC139" s="135">
        <v>25</v>
      </c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</row>
    <row r="140" spans="2:54" ht="15.75">
      <c r="B140" s="42">
        <v>5</v>
      </c>
      <c r="C140" s="45" t="s">
        <v>39</v>
      </c>
      <c r="D140" s="21" t="s">
        <v>36</v>
      </c>
      <c r="E140" s="21"/>
      <c r="F140" s="22" t="s">
        <v>1</v>
      </c>
      <c r="G140" s="131">
        <v>2</v>
      </c>
      <c r="H140" s="25"/>
      <c r="I140" s="26"/>
      <c r="J140" s="116"/>
      <c r="K140" s="25"/>
      <c r="L140" s="26"/>
      <c r="M140" s="116"/>
      <c r="N140" s="25">
        <v>23</v>
      </c>
      <c r="O140" s="26">
        <v>14</v>
      </c>
      <c r="P140" s="116">
        <v>15</v>
      </c>
      <c r="Q140" s="25">
        <v>33</v>
      </c>
      <c r="R140" s="26">
        <v>21</v>
      </c>
      <c r="S140" s="116">
        <v>40</v>
      </c>
      <c r="T140" s="25">
        <f t="shared" si="18"/>
        <v>56</v>
      </c>
      <c r="U140" s="26">
        <f t="shared" si="19"/>
        <v>35</v>
      </c>
      <c r="V140" s="116">
        <f t="shared" si="20"/>
        <v>55</v>
      </c>
      <c r="W140" s="23"/>
      <c r="X140" s="25"/>
      <c r="Y140" s="26"/>
      <c r="Z140" s="23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</row>
    <row r="141" spans="2:54" ht="15.75">
      <c r="B141" s="42">
        <v>6</v>
      </c>
      <c r="C141" s="45" t="s">
        <v>139</v>
      </c>
      <c r="D141" s="21" t="s">
        <v>36</v>
      </c>
      <c r="E141" s="21"/>
      <c r="F141" s="22" t="s">
        <v>1</v>
      </c>
      <c r="G141" s="131">
        <v>2</v>
      </c>
      <c r="H141" s="25"/>
      <c r="I141" s="26"/>
      <c r="J141" s="116"/>
      <c r="K141" s="25">
        <v>21</v>
      </c>
      <c r="L141" s="26">
        <v>14</v>
      </c>
      <c r="M141" s="116">
        <v>21</v>
      </c>
      <c r="N141" s="25"/>
      <c r="O141" s="26"/>
      <c r="P141" s="116"/>
      <c r="Q141" s="25">
        <v>28</v>
      </c>
      <c r="R141" s="26">
        <v>16</v>
      </c>
      <c r="S141" s="116">
        <v>24</v>
      </c>
      <c r="T141" s="25">
        <f t="shared" si="18"/>
        <v>49</v>
      </c>
      <c r="U141" s="26">
        <f t="shared" si="19"/>
        <v>30</v>
      </c>
      <c r="V141" s="116">
        <f t="shared" si="20"/>
        <v>45</v>
      </c>
      <c r="W141" s="23"/>
      <c r="X141" s="25"/>
      <c r="Y141" s="26"/>
      <c r="Z141" s="23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</row>
    <row r="142" spans="2:54" ht="16.5" thickBot="1">
      <c r="B142" s="42">
        <v>7</v>
      </c>
      <c r="C142" s="52" t="s">
        <v>110</v>
      </c>
      <c r="D142" s="53" t="s">
        <v>41</v>
      </c>
      <c r="E142" s="53">
        <v>19</v>
      </c>
      <c r="F142" s="54" t="s">
        <v>1</v>
      </c>
      <c r="G142" s="132">
        <v>2</v>
      </c>
      <c r="H142" s="57">
        <v>15</v>
      </c>
      <c r="I142" s="55">
        <v>11</v>
      </c>
      <c r="J142" s="114">
        <v>17</v>
      </c>
      <c r="K142" s="57"/>
      <c r="L142" s="55"/>
      <c r="M142" s="114"/>
      <c r="N142" s="57"/>
      <c r="O142" s="55"/>
      <c r="P142" s="114"/>
      <c r="Q142" s="57">
        <v>24</v>
      </c>
      <c r="R142" s="55">
        <v>17</v>
      </c>
      <c r="S142" s="114">
        <v>26</v>
      </c>
      <c r="T142" s="57">
        <f t="shared" si="18"/>
        <v>39</v>
      </c>
      <c r="U142" s="55">
        <f t="shared" si="19"/>
        <v>28</v>
      </c>
      <c r="V142" s="114">
        <f t="shared" si="20"/>
        <v>43</v>
      </c>
      <c r="W142" s="23"/>
      <c r="X142" s="25"/>
      <c r="Y142" s="26"/>
      <c r="Z142" s="23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</row>
    <row r="143" spans="2:54" ht="15.75">
      <c r="B143" s="42">
        <v>8</v>
      </c>
      <c r="C143" s="45" t="s">
        <v>427</v>
      </c>
      <c r="D143" s="21" t="s">
        <v>45</v>
      </c>
      <c r="E143" s="21"/>
      <c r="F143" s="22" t="s">
        <v>1</v>
      </c>
      <c r="G143" s="131">
        <v>2</v>
      </c>
      <c r="H143" s="25"/>
      <c r="I143" s="26"/>
      <c r="J143" s="116"/>
      <c r="K143" s="25"/>
      <c r="L143" s="26"/>
      <c r="M143" s="116"/>
      <c r="N143" s="25"/>
      <c r="O143" s="26"/>
      <c r="P143" s="116"/>
      <c r="Q143" s="25">
        <v>36</v>
      </c>
      <c r="R143" s="26">
        <v>19</v>
      </c>
      <c r="S143" s="116">
        <v>42</v>
      </c>
      <c r="T143" s="25">
        <f t="shared" si="18"/>
        <v>36</v>
      </c>
      <c r="U143" s="26">
        <f t="shared" si="19"/>
        <v>19</v>
      </c>
      <c r="V143" s="116">
        <f t="shared" si="20"/>
        <v>42</v>
      </c>
      <c r="W143" s="23"/>
      <c r="X143" s="25"/>
      <c r="Y143" s="26"/>
      <c r="Z143" s="23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</row>
    <row r="144" spans="2:54" ht="15.75">
      <c r="B144" s="42">
        <v>9</v>
      </c>
      <c r="C144" s="45" t="s">
        <v>82</v>
      </c>
      <c r="D144" s="21" t="s">
        <v>36</v>
      </c>
      <c r="E144" s="21"/>
      <c r="F144" s="22" t="s">
        <v>1</v>
      </c>
      <c r="G144" s="131">
        <v>2</v>
      </c>
      <c r="H144" s="25">
        <v>33</v>
      </c>
      <c r="I144" s="26">
        <v>21</v>
      </c>
      <c r="J144" s="116">
        <v>30</v>
      </c>
      <c r="K144" s="25"/>
      <c r="L144" s="26"/>
      <c r="M144" s="116"/>
      <c r="N144" s="25"/>
      <c r="O144" s="26"/>
      <c r="P144" s="116"/>
      <c r="Q144" s="25"/>
      <c r="R144" s="26"/>
      <c r="S144" s="116"/>
      <c r="T144" s="25">
        <f t="shared" si="18"/>
        <v>33</v>
      </c>
      <c r="U144" s="26">
        <f t="shared" si="19"/>
        <v>21</v>
      </c>
      <c r="V144" s="116">
        <f t="shared" si="20"/>
        <v>30</v>
      </c>
      <c r="W144" s="23"/>
      <c r="X144" s="25"/>
      <c r="Y144" s="26"/>
      <c r="Z144" s="23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</row>
    <row r="145" spans="2:54" ht="15.75">
      <c r="B145" s="42">
        <v>10</v>
      </c>
      <c r="C145" s="45" t="s">
        <v>428</v>
      </c>
      <c r="D145" s="21" t="s">
        <v>45</v>
      </c>
      <c r="E145" s="21"/>
      <c r="F145" s="22" t="s">
        <v>1</v>
      </c>
      <c r="G145" s="131">
        <v>2</v>
      </c>
      <c r="H145" s="25"/>
      <c r="I145" s="26"/>
      <c r="J145" s="116"/>
      <c r="K145" s="25"/>
      <c r="L145" s="26"/>
      <c r="M145" s="116"/>
      <c r="N145" s="25"/>
      <c r="O145" s="26"/>
      <c r="P145" s="116"/>
      <c r="Q145" s="25">
        <v>32</v>
      </c>
      <c r="R145" s="26">
        <v>19</v>
      </c>
      <c r="S145" s="116">
        <v>37</v>
      </c>
      <c r="T145" s="25">
        <f aca="true" t="shared" si="21" ref="T145:T177">SUM(H145+K145+N145+Q145-X145-AA145)</f>
        <v>32</v>
      </c>
      <c r="U145" s="26">
        <f aca="true" t="shared" si="22" ref="U145:U177">SUM(I145+L145+O145+R145-Y145-AB145)</f>
        <v>19</v>
      </c>
      <c r="V145" s="116">
        <f aca="true" t="shared" si="23" ref="V145:V177">SUM(J145+M145+P145+S145-Z145-AC145)</f>
        <v>37</v>
      </c>
      <c r="W145" s="23"/>
      <c r="X145" s="25"/>
      <c r="Y145" s="26"/>
      <c r="Z145" s="23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</row>
    <row r="146" spans="2:54" ht="15.75">
      <c r="B146" s="42">
        <v>11</v>
      </c>
      <c r="C146" s="45" t="s">
        <v>371</v>
      </c>
      <c r="D146" s="21" t="s">
        <v>41</v>
      </c>
      <c r="E146" s="21"/>
      <c r="F146" s="22" t="s">
        <v>1</v>
      </c>
      <c r="G146" s="131">
        <v>2</v>
      </c>
      <c r="H146" s="25"/>
      <c r="I146" s="26"/>
      <c r="J146" s="116"/>
      <c r="K146" s="25"/>
      <c r="L146" s="26"/>
      <c r="M146" s="116"/>
      <c r="N146" s="25">
        <v>13</v>
      </c>
      <c r="O146" s="26">
        <v>10</v>
      </c>
      <c r="P146" s="116">
        <v>5</v>
      </c>
      <c r="Q146" s="25"/>
      <c r="R146" s="26"/>
      <c r="S146" s="116"/>
      <c r="T146" s="25">
        <f t="shared" si="21"/>
        <v>13</v>
      </c>
      <c r="U146" s="26">
        <f t="shared" si="22"/>
        <v>10</v>
      </c>
      <c r="V146" s="116">
        <f t="shared" si="23"/>
        <v>5</v>
      </c>
      <c r="W146" s="23"/>
      <c r="X146" s="25"/>
      <c r="Y146" s="26"/>
      <c r="Z146" s="23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</row>
    <row r="147" spans="3:54" ht="15.75">
      <c r="C147" s="45"/>
      <c r="D147" s="21"/>
      <c r="E147" s="21"/>
      <c r="F147" s="22"/>
      <c r="G147" s="131"/>
      <c r="H147" s="25"/>
      <c r="I147" s="26"/>
      <c r="J147" s="116"/>
      <c r="K147" s="25"/>
      <c r="L147" s="26"/>
      <c r="M147" s="116"/>
      <c r="N147" s="25"/>
      <c r="O147" s="26"/>
      <c r="P147" s="116"/>
      <c r="Q147" s="25"/>
      <c r="R147" s="26"/>
      <c r="S147" s="116"/>
      <c r="T147" s="25"/>
      <c r="U147" s="26"/>
      <c r="V147" s="116"/>
      <c r="W147" s="23"/>
      <c r="X147" s="25"/>
      <c r="Y147" s="26"/>
      <c r="Z147" s="23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</row>
    <row r="148" spans="2:54" ht="15.75">
      <c r="B148" s="42">
        <v>1</v>
      </c>
      <c r="C148" s="45" t="s">
        <v>92</v>
      </c>
      <c r="D148" s="21" t="s">
        <v>41</v>
      </c>
      <c r="E148" s="21"/>
      <c r="F148" s="22" t="s">
        <v>1</v>
      </c>
      <c r="G148" s="131">
        <v>1</v>
      </c>
      <c r="H148" s="25">
        <v>44</v>
      </c>
      <c r="I148" s="26">
        <v>24</v>
      </c>
      <c r="J148" s="116">
        <v>31</v>
      </c>
      <c r="K148" s="25">
        <v>44</v>
      </c>
      <c r="L148" s="26">
        <v>24</v>
      </c>
      <c r="M148" s="116">
        <v>49</v>
      </c>
      <c r="N148" s="25">
        <v>43</v>
      </c>
      <c r="O148" s="26">
        <v>24</v>
      </c>
      <c r="P148" s="116">
        <v>60</v>
      </c>
      <c r="Q148" s="25">
        <v>39</v>
      </c>
      <c r="R148" s="26">
        <v>19</v>
      </c>
      <c r="S148" s="116">
        <v>57</v>
      </c>
      <c r="T148" s="25">
        <f t="shared" si="21"/>
        <v>88</v>
      </c>
      <c r="U148" s="26">
        <f t="shared" si="22"/>
        <v>48</v>
      </c>
      <c r="V148" s="116">
        <f t="shared" si="23"/>
        <v>80</v>
      </c>
      <c r="W148" s="23"/>
      <c r="X148" s="25">
        <v>43</v>
      </c>
      <c r="Y148" s="26">
        <v>24</v>
      </c>
      <c r="Z148" s="23">
        <v>60</v>
      </c>
      <c r="AA148" s="135">
        <v>39</v>
      </c>
      <c r="AB148" s="135">
        <v>19</v>
      </c>
      <c r="AC148" s="135">
        <v>57</v>
      </c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</row>
    <row r="149" spans="2:26" s="39" customFormat="1" ht="15.75">
      <c r="B149" s="123">
        <v>2</v>
      </c>
      <c r="C149" s="115" t="s">
        <v>96</v>
      </c>
      <c r="D149" s="6" t="s">
        <v>45</v>
      </c>
      <c r="E149" s="6"/>
      <c r="F149" s="8" t="s">
        <v>1</v>
      </c>
      <c r="G149" s="131">
        <v>1</v>
      </c>
      <c r="H149" s="25">
        <v>40</v>
      </c>
      <c r="I149" s="26">
        <v>23</v>
      </c>
      <c r="J149" s="116">
        <v>37</v>
      </c>
      <c r="K149" s="25"/>
      <c r="L149" s="26"/>
      <c r="M149" s="116"/>
      <c r="N149" s="25">
        <v>41</v>
      </c>
      <c r="O149" s="26">
        <v>22</v>
      </c>
      <c r="P149" s="116">
        <v>50</v>
      </c>
      <c r="Q149" s="25">
        <v>36</v>
      </c>
      <c r="R149" s="26">
        <v>21</v>
      </c>
      <c r="S149" s="116">
        <v>44</v>
      </c>
      <c r="T149" s="25">
        <f t="shared" si="21"/>
        <v>81</v>
      </c>
      <c r="U149" s="26">
        <f t="shared" si="22"/>
        <v>45</v>
      </c>
      <c r="V149" s="116">
        <f t="shared" si="23"/>
        <v>87</v>
      </c>
      <c r="W149" s="23"/>
      <c r="X149" s="25">
        <v>36</v>
      </c>
      <c r="Y149" s="26">
        <v>21</v>
      </c>
      <c r="Z149" s="23">
        <v>44</v>
      </c>
    </row>
    <row r="150" spans="2:54" ht="15.75">
      <c r="B150" s="42">
        <v>3</v>
      </c>
      <c r="C150" s="45" t="s">
        <v>94</v>
      </c>
      <c r="D150" s="21" t="s">
        <v>38</v>
      </c>
      <c r="E150" s="21"/>
      <c r="F150" s="22" t="s">
        <v>1</v>
      </c>
      <c r="G150" s="131">
        <v>1</v>
      </c>
      <c r="H150" s="25">
        <v>38</v>
      </c>
      <c r="I150" s="26">
        <v>22</v>
      </c>
      <c r="J150" s="116">
        <v>25</v>
      </c>
      <c r="K150" s="25">
        <v>23</v>
      </c>
      <c r="L150" s="26">
        <v>15</v>
      </c>
      <c r="M150" s="116">
        <v>24</v>
      </c>
      <c r="N150" s="25">
        <v>37</v>
      </c>
      <c r="O150" s="26">
        <v>20</v>
      </c>
      <c r="P150" s="116">
        <v>41</v>
      </c>
      <c r="Q150" s="25">
        <v>35</v>
      </c>
      <c r="R150" s="26">
        <v>21</v>
      </c>
      <c r="S150" s="116">
        <v>54</v>
      </c>
      <c r="T150" s="25">
        <f t="shared" si="21"/>
        <v>75</v>
      </c>
      <c r="U150" s="26">
        <f t="shared" si="22"/>
        <v>42</v>
      </c>
      <c r="V150" s="116">
        <f t="shared" si="23"/>
        <v>66</v>
      </c>
      <c r="W150" s="23"/>
      <c r="X150" s="25">
        <v>23</v>
      </c>
      <c r="Y150" s="26">
        <v>15</v>
      </c>
      <c r="Z150" s="23">
        <v>24</v>
      </c>
      <c r="AA150" s="135">
        <v>35</v>
      </c>
      <c r="AB150" s="135">
        <v>21</v>
      </c>
      <c r="AC150" s="135">
        <v>54</v>
      </c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</row>
    <row r="151" spans="2:54" ht="15.75">
      <c r="B151" s="42">
        <v>4</v>
      </c>
      <c r="C151" s="45" t="s">
        <v>122</v>
      </c>
      <c r="D151" s="21" t="s">
        <v>45</v>
      </c>
      <c r="E151" s="21"/>
      <c r="F151" s="22" t="s">
        <v>1</v>
      </c>
      <c r="G151" s="131">
        <v>1</v>
      </c>
      <c r="H151" s="25"/>
      <c r="I151" s="26"/>
      <c r="J151" s="116"/>
      <c r="K151" s="25">
        <v>33</v>
      </c>
      <c r="L151" s="26">
        <v>20</v>
      </c>
      <c r="M151" s="116">
        <v>31</v>
      </c>
      <c r="N151" s="25">
        <v>31</v>
      </c>
      <c r="O151" s="26">
        <v>18</v>
      </c>
      <c r="P151" s="116">
        <v>31</v>
      </c>
      <c r="Q151" s="25">
        <v>32</v>
      </c>
      <c r="R151" s="26">
        <v>16</v>
      </c>
      <c r="S151" s="116">
        <v>30</v>
      </c>
      <c r="T151" s="25">
        <f t="shared" si="21"/>
        <v>65</v>
      </c>
      <c r="U151" s="26">
        <f t="shared" si="22"/>
        <v>36</v>
      </c>
      <c r="V151" s="116">
        <f t="shared" si="23"/>
        <v>61</v>
      </c>
      <c r="W151" s="23"/>
      <c r="X151" s="25">
        <v>31</v>
      </c>
      <c r="Y151" s="26">
        <v>18</v>
      </c>
      <c r="Z151" s="23">
        <v>31</v>
      </c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</row>
    <row r="152" spans="2:54" ht="15.75">
      <c r="B152" s="42">
        <v>5</v>
      </c>
      <c r="C152" s="115" t="s">
        <v>97</v>
      </c>
      <c r="D152" s="6" t="s">
        <v>45</v>
      </c>
      <c r="E152" s="6"/>
      <c r="F152" s="8" t="s">
        <v>1</v>
      </c>
      <c r="G152" s="131">
        <v>1</v>
      </c>
      <c r="H152" s="25">
        <v>30</v>
      </c>
      <c r="I152" s="26">
        <v>18</v>
      </c>
      <c r="J152" s="116">
        <v>24</v>
      </c>
      <c r="K152" s="25"/>
      <c r="L152" s="26"/>
      <c r="M152" s="116"/>
      <c r="N152" s="25"/>
      <c r="O152" s="26"/>
      <c r="P152" s="116"/>
      <c r="Q152" s="25">
        <v>26</v>
      </c>
      <c r="R152" s="26">
        <v>19</v>
      </c>
      <c r="S152" s="116">
        <v>26</v>
      </c>
      <c r="T152" s="25">
        <f t="shared" si="21"/>
        <v>56</v>
      </c>
      <c r="U152" s="26">
        <f t="shared" si="22"/>
        <v>37</v>
      </c>
      <c r="V152" s="116">
        <f t="shared" si="23"/>
        <v>50</v>
      </c>
      <c r="W152" s="23"/>
      <c r="X152" s="25"/>
      <c r="Y152" s="26"/>
      <c r="Z152" s="23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</row>
    <row r="153" spans="2:54" ht="15.75">
      <c r="B153" s="42">
        <v>6</v>
      </c>
      <c r="C153" s="45" t="s">
        <v>103</v>
      </c>
      <c r="D153" s="21" t="s">
        <v>45</v>
      </c>
      <c r="E153" s="21"/>
      <c r="F153" s="22" t="s">
        <v>1</v>
      </c>
      <c r="G153" s="131">
        <v>1</v>
      </c>
      <c r="H153" s="25">
        <v>24</v>
      </c>
      <c r="I153" s="26">
        <v>14</v>
      </c>
      <c r="J153" s="116">
        <v>23</v>
      </c>
      <c r="K153" s="25"/>
      <c r="L153" s="26"/>
      <c r="M153" s="116"/>
      <c r="N153" s="25"/>
      <c r="O153" s="26"/>
      <c r="P153" s="116"/>
      <c r="Q153" s="25">
        <v>17</v>
      </c>
      <c r="R153" s="26">
        <v>13</v>
      </c>
      <c r="S153" s="116">
        <v>28</v>
      </c>
      <c r="T153" s="25">
        <f t="shared" si="21"/>
        <v>41</v>
      </c>
      <c r="U153" s="26">
        <f t="shared" si="22"/>
        <v>27</v>
      </c>
      <c r="V153" s="116">
        <f t="shared" si="23"/>
        <v>51</v>
      </c>
      <c r="W153" s="23"/>
      <c r="X153" s="25"/>
      <c r="Y153" s="26"/>
      <c r="Z153" s="23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</row>
    <row r="154" spans="2:54" ht="15.75">
      <c r="B154" s="42">
        <v>7</v>
      </c>
      <c r="C154" s="45" t="s">
        <v>100</v>
      </c>
      <c r="D154" s="21" t="s">
        <v>45</v>
      </c>
      <c r="E154" s="21"/>
      <c r="F154" s="22" t="s">
        <v>372</v>
      </c>
      <c r="G154" s="131">
        <v>1</v>
      </c>
      <c r="H154" s="25"/>
      <c r="I154" s="26"/>
      <c r="J154" s="116"/>
      <c r="K154" s="25"/>
      <c r="L154" s="26"/>
      <c r="M154" s="116"/>
      <c r="N154" s="25">
        <v>24</v>
      </c>
      <c r="O154" s="26">
        <v>17</v>
      </c>
      <c r="P154" s="116">
        <v>12</v>
      </c>
      <c r="Q154" s="25">
        <v>15</v>
      </c>
      <c r="R154" s="26">
        <v>12</v>
      </c>
      <c r="S154" s="116">
        <v>21</v>
      </c>
      <c r="T154" s="25">
        <f t="shared" si="21"/>
        <v>39</v>
      </c>
      <c r="U154" s="26">
        <f t="shared" si="22"/>
        <v>29</v>
      </c>
      <c r="V154" s="116">
        <f t="shared" si="23"/>
        <v>33</v>
      </c>
      <c r="W154" s="23"/>
      <c r="X154" s="25"/>
      <c r="Y154" s="26"/>
      <c r="Z154" s="23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</row>
    <row r="155" spans="2:54" ht="16.5" thickBot="1">
      <c r="B155" s="42">
        <v>8</v>
      </c>
      <c r="C155" s="52" t="s">
        <v>129</v>
      </c>
      <c r="D155" s="53" t="s">
        <v>45</v>
      </c>
      <c r="E155" s="53"/>
      <c r="F155" s="54" t="s">
        <v>1</v>
      </c>
      <c r="G155" s="132">
        <v>1</v>
      </c>
      <c r="H155" s="57"/>
      <c r="I155" s="55"/>
      <c r="J155" s="114"/>
      <c r="K155" s="57">
        <v>14</v>
      </c>
      <c r="L155" s="55">
        <v>9</v>
      </c>
      <c r="M155" s="114">
        <v>25</v>
      </c>
      <c r="N155" s="57">
        <v>23</v>
      </c>
      <c r="O155" s="55">
        <v>15</v>
      </c>
      <c r="P155" s="114">
        <v>15</v>
      </c>
      <c r="Q155" s="57"/>
      <c r="R155" s="55"/>
      <c r="S155" s="114"/>
      <c r="T155" s="57">
        <f t="shared" si="21"/>
        <v>37</v>
      </c>
      <c r="U155" s="55">
        <f t="shared" si="22"/>
        <v>24</v>
      </c>
      <c r="V155" s="114">
        <f t="shared" si="23"/>
        <v>40</v>
      </c>
      <c r="W155" s="23"/>
      <c r="X155" s="25"/>
      <c r="Y155" s="26"/>
      <c r="Z155" s="23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</row>
    <row r="156" spans="2:54" ht="15.75">
      <c r="B156" s="42">
        <v>9</v>
      </c>
      <c r="C156" s="45" t="s">
        <v>98</v>
      </c>
      <c r="D156" s="21" t="s">
        <v>36</v>
      </c>
      <c r="E156" s="21"/>
      <c r="F156" s="22" t="s">
        <v>1</v>
      </c>
      <c r="G156" s="131">
        <v>1</v>
      </c>
      <c r="H156" s="25">
        <v>28</v>
      </c>
      <c r="I156" s="26">
        <v>16</v>
      </c>
      <c r="J156" s="116">
        <v>19</v>
      </c>
      <c r="K156" s="25"/>
      <c r="L156" s="26"/>
      <c r="M156" s="116"/>
      <c r="N156" s="25"/>
      <c r="O156" s="26"/>
      <c r="P156" s="116"/>
      <c r="Q156" s="25"/>
      <c r="R156" s="26"/>
      <c r="S156" s="116"/>
      <c r="T156" s="25">
        <f t="shared" si="21"/>
        <v>28</v>
      </c>
      <c r="U156" s="26">
        <f t="shared" si="22"/>
        <v>16</v>
      </c>
      <c r="V156" s="116">
        <f t="shared" si="23"/>
        <v>19</v>
      </c>
      <c r="W156" s="23"/>
      <c r="X156" s="25"/>
      <c r="Y156" s="26"/>
      <c r="Z156" s="23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</row>
    <row r="157" spans="2:54" ht="15.75">
      <c r="B157" s="42">
        <v>10</v>
      </c>
      <c r="C157" s="45" t="s">
        <v>102</v>
      </c>
      <c r="D157" s="21" t="s">
        <v>41</v>
      </c>
      <c r="E157" s="21"/>
      <c r="F157" s="22" t="s">
        <v>1</v>
      </c>
      <c r="G157" s="131">
        <v>1</v>
      </c>
      <c r="H157" s="25">
        <v>27</v>
      </c>
      <c r="I157" s="26">
        <v>18</v>
      </c>
      <c r="J157" s="116">
        <v>26</v>
      </c>
      <c r="K157" s="25"/>
      <c r="L157" s="26"/>
      <c r="M157" s="116"/>
      <c r="N157" s="25"/>
      <c r="O157" s="26"/>
      <c r="P157" s="116"/>
      <c r="Q157" s="25"/>
      <c r="R157" s="26"/>
      <c r="S157" s="116"/>
      <c r="T157" s="25">
        <f t="shared" si="21"/>
        <v>27</v>
      </c>
      <c r="U157" s="26">
        <f t="shared" si="22"/>
        <v>18</v>
      </c>
      <c r="V157" s="116">
        <f t="shared" si="23"/>
        <v>26</v>
      </c>
      <c r="W157" s="23"/>
      <c r="X157" s="25"/>
      <c r="Y157" s="26"/>
      <c r="Z157" s="23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</row>
    <row r="158" spans="3:54" ht="15.75">
      <c r="C158" s="45"/>
      <c r="D158" s="21"/>
      <c r="E158" s="21"/>
      <c r="F158" s="22"/>
      <c r="G158" s="131"/>
      <c r="H158" s="25"/>
      <c r="I158" s="26"/>
      <c r="J158" s="116"/>
      <c r="K158" s="25"/>
      <c r="L158" s="26"/>
      <c r="M158" s="116"/>
      <c r="N158" s="25"/>
      <c r="O158" s="26"/>
      <c r="P158" s="116"/>
      <c r="Q158" s="25"/>
      <c r="R158" s="26"/>
      <c r="S158" s="116"/>
      <c r="T158" s="25"/>
      <c r="U158" s="26"/>
      <c r="V158" s="116"/>
      <c r="W158" s="23"/>
      <c r="X158" s="25"/>
      <c r="Y158" s="26"/>
      <c r="Z158" s="23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</row>
    <row r="159" spans="2:54" ht="15.75">
      <c r="B159" s="42">
        <v>1</v>
      </c>
      <c r="C159" s="45" t="s">
        <v>62</v>
      </c>
      <c r="D159" s="21" t="s">
        <v>38</v>
      </c>
      <c r="E159" s="21"/>
      <c r="F159" s="22" t="s">
        <v>2</v>
      </c>
      <c r="G159" s="131">
        <v>3</v>
      </c>
      <c r="H159" s="25">
        <v>47</v>
      </c>
      <c r="I159" s="26">
        <v>24</v>
      </c>
      <c r="J159" s="116">
        <v>45</v>
      </c>
      <c r="K159" s="25">
        <v>47</v>
      </c>
      <c r="L159" s="26">
        <v>25</v>
      </c>
      <c r="M159" s="116">
        <v>67</v>
      </c>
      <c r="N159" s="25">
        <v>46</v>
      </c>
      <c r="O159" s="26">
        <v>25</v>
      </c>
      <c r="P159" s="116">
        <v>68</v>
      </c>
      <c r="Q159" s="25">
        <v>48</v>
      </c>
      <c r="R159" s="26">
        <v>26</v>
      </c>
      <c r="S159" s="116">
        <v>81</v>
      </c>
      <c r="T159" s="25">
        <f t="shared" si="21"/>
        <v>95</v>
      </c>
      <c r="U159" s="26">
        <f t="shared" si="22"/>
        <v>51</v>
      </c>
      <c r="V159" s="116">
        <f t="shared" si="23"/>
        <v>148</v>
      </c>
      <c r="W159" s="23"/>
      <c r="X159" s="25">
        <v>46</v>
      </c>
      <c r="Y159" s="26">
        <v>25</v>
      </c>
      <c r="Z159" s="23">
        <v>68</v>
      </c>
      <c r="AA159" s="135">
        <v>47</v>
      </c>
      <c r="AB159" s="135">
        <v>24</v>
      </c>
      <c r="AC159" s="135">
        <v>45</v>
      </c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</row>
    <row r="160" spans="2:54" ht="15.75">
      <c r="B160" s="42">
        <v>2</v>
      </c>
      <c r="C160" s="45" t="s">
        <v>74</v>
      </c>
      <c r="D160" s="21" t="s">
        <v>45</v>
      </c>
      <c r="E160" s="21"/>
      <c r="F160" s="22" t="s">
        <v>2</v>
      </c>
      <c r="G160" s="131">
        <v>3</v>
      </c>
      <c r="H160" s="25">
        <v>48</v>
      </c>
      <c r="I160" s="26">
        <v>25</v>
      </c>
      <c r="J160" s="116">
        <v>61</v>
      </c>
      <c r="K160" s="25">
        <v>45</v>
      </c>
      <c r="L160" s="26">
        <v>25</v>
      </c>
      <c r="M160" s="116">
        <v>76</v>
      </c>
      <c r="N160" s="25">
        <v>46</v>
      </c>
      <c r="O160" s="26">
        <v>25</v>
      </c>
      <c r="P160" s="116">
        <v>69</v>
      </c>
      <c r="Q160" s="25">
        <v>47</v>
      </c>
      <c r="R160" s="26">
        <v>26</v>
      </c>
      <c r="S160" s="116">
        <v>75</v>
      </c>
      <c r="T160" s="25">
        <f t="shared" si="21"/>
        <v>95</v>
      </c>
      <c r="U160" s="26">
        <f t="shared" si="22"/>
        <v>51</v>
      </c>
      <c r="V160" s="116">
        <f t="shared" si="23"/>
        <v>136</v>
      </c>
      <c r="W160" s="23"/>
      <c r="X160" s="25">
        <v>45</v>
      </c>
      <c r="Y160" s="26">
        <v>25</v>
      </c>
      <c r="Z160" s="23">
        <v>76</v>
      </c>
      <c r="AA160" s="135">
        <v>46</v>
      </c>
      <c r="AB160" s="135">
        <v>25</v>
      </c>
      <c r="AC160" s="135">
        <v>69</v>
      </c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</row>
    <row r="161" spans="2:54" ht="15.75">
      <c r="B161" s="42">
        <v>3</v>
      </c>
      <c r="C161" s="45" t="s">
        <v>111</v>
      </c>
      <c r="D161" s="21" t="s">
        <v>36</v>
      </c>
      <c r="E161" s="21"/>
      <c r="F161" s="22" t="s">
        <v>2</v>
      </c>
      <c r="G161" s="131">
        <v>3</v>
      </c>
      <c r="H161" s="25">
        <v>47</v>
      </c>
      <c r="I161" s="26">
        <v>25</v>
      </c>
      <c r="J161" s="116">
        <v>50</v>
      </c>
      <c r="K161" s="25">
        <v>47</v>
      </c>
      <c r="L161" s="26">
        <v>26</v>
      </c>
      <c r="M161" s="116">
        <v>69</v>
      </c>
      <c r="N161" s="25">
        <v>45</v>
      </c>
      <c r="O161" s="26">
        <v>24</v>
      </c>
      <c r="P161" s="116">
        <v>72</v>
      </c>
      <c r="Q161" s="25">
        <v>45</v>
      </c>
      <c r="R161" s="26">
        <v>24</v>
      </c>
      <c r="S161" s="116">
        <v>65</v>
      </c>
      <c r="T161" s="25">
        <f t="shared" si="21"/>
        <v>94</v>
      </c>
      <c r="U161" s="26">
        <f t="shared" si="22"/>
        <v>51</v>
      </c>
      <c r="V161" s="116">
        <f t="shared" si="23"/>
        <v>119</v>
      </c>
      <c r="W161" s="23"/>
      <c r="X161" s="25">
        <v>45</v>
      </c>
      <c r="Y161" s="26">
        <v>24</v>
      </c>
      <c r="Z161" s="23">
        <v>72</v>
      </c>
      <c r="AA161" s="135">
        <v>45</v>
      </c>
      <c r="AB161" s="135">
        <v>24</v>
      </c>
      <c r="AC161" s="135">
        <v>65</v>
      </c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</row>
    <row r="162" spans="2:54" ht="15.75">
      <c r="B162" s="42">
        <v>4</v>
      </c>
      <c r="C162" s="45" t="s">
        <v>44</v>
      </c>
      <c r="D162" s="21" t="s">
        <v>45</v>
      </c>
      <c r="E162" s="21"/>
      <c r="F162" s="22" t="s">
        <v>2</v>
      </c>
      <c r="G162" s="131">
        <v>3</v>
      </c>
      <c r="H162" s="25">
        <v>47</v>
      </c>
      <c r="I162" s="26">
        <v>25</v>
      </c>
      <c r="J162" s="116">
        <v>55</v>
      </c>
      <c r="K162" s="25">
        <v>45</v>
      </c>
      <c r="L162" s="26">
        <v>26</v>
      </c>
      <c r="M162" s="116">
        <v>78</v>
      </c>
      <c r="N162" s="25"/>
      <c r="O162" s="26"/>
      <c r="P162" s="116"/>
      <c r="Q162" s="25"/>
      <c r="R162" s="26"/>
      <c r="S162" s="116"/>
      <c r="T162" s="25">
        <f t="shared" si="21"/>
        <v>92</v>
      </c>
      <c r="U162" s="26">
        <f t="shared" si="22"/>
        <v>51</v>
      </c>
      <c r="V162" s="116">
        <f t="shared" si="23"/>
        <v>133</v>
      </c>
      <c r="W162" s="23"/>
      <c r="X162" s="25"/>
      <c r="Y162" s="26"/>
      <c r="Z162" s="23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</row>
    <row r="163" spans="1:54" s="58" customFormat="1" ht="16.5" thickBot="1">
      <c r="A163" s="39"/>
      <c r="B163" s="123">
        <v>5</v>
      </c>
      <c r="C163" s="45" t="s">
        <v>71</v>
      </c>
      <c r="D163" s="21" t="s">
        <v>38</v>
      </c>
      <c r="E163" s="21"/>
      <c r="F163" s="22" t="s">
        <v>2</v>
      </c>
      <c r="G163" s="131">
        <v>3</v>
      </c>
      <c r="H163" s="25">
        <v>44</v>
      </c>
      <c r="I163" s="26">
        <v>22</v>
      </c>
      <c r="J163" s="116">
        <v>48</v>
      </c>
      <c r="K163" s="25"/>
      <c r="L163" s="26"/>
      <c r="M163" s="116"/>
      <c r="N163" s="25">
        <v>46</v>
      </c>
      <c r="O163" s="26">
        <v>25</v>
      </c>
      <c r="P163" s="116">
        <v>60</v>
      </c>
      <c r="Q163" s="25">
        <v>42</v>
      </c>
      <c r="R163" s="26">
        <v>23</v>
      </c>
      <c r="S163" s="116">
        <v>59</v>
      </c>
      <c r="T163" s="25">
        <f t="shared" si="21"/>
        <v>90</v>
      </c>
      <c r="U163" s="26">
        <f t="shared" si="22"/>
        <v>47</v>
      </c>
      <c r="V163" s="116">
        <f t="shared" si="23"/>
        <v>108</v>
      </c>
      <c r="W163" s="23"/>
      <c r="X163" s="25">
        <v>42</v>
      </c>
      <c r="Y163" s="26">
        <v>23</v>
      </c>
      <c r="Z163" s="23">
        <v>59</v>
      </c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</row>
    <row r="164" spans="1:54" ht="15.75">
      <c r="A164" s="39"/>
      <c r="B164" s="42">
        <v>6</v>
      </c>
      <c r="C164" s="115" t="s">
        <v>69</v>
      </c>
      <c r="D164" s="6" t="s">
        <v>45</v>
      </c>
      <c r="E164" s="6"/>
      <c r="F164" s="8" t="s">
        <v>2</v>
      </c>
      <c r="G164" s="131">
        <v>3</v>
      </c>
      <c r="H164" s="25">
        <v>47</v>
      </c>
      <c r="I164" s="26">
        <v>25</v>
      </c>
      <c r="J164" s="116">
        <v>43</v>
      </c>
      <c r="K164" s="25">
        <v>39</v>
      </c>
      <c r="L164" s="26">
        <v>22</v>
      </c>
      <c r="M164" s="116">
        <v>62</v>
      </c>
      <c r="N164" s="25">
        <v>42</v>
      </c>
      <c r="O164" s="26">
        <v>25</v>
      </c>
      <c r="P164" s="116">
        <v>63</v>
      </c>
      <c r="Q164" s="25"/>
      <c r="R164" s="26"/>
      <c r="S164" s="116"/>
      <c r="T164" s="25">
        <f t="shared" si="21"/>
        <v>89</v>
      </c>
      <c r="U164" s="26">
        <f t="shared" si="22"/>
        <v>50</v>
      </c>
      <c r="V164" s="116">
        <f t="shared" si="23"/>
        <v>106</v>
      </c>
      <c r="W164" s="23"/>
      <c r="X164" s="25">
        <v>39</v>
      </c>
      <c r="Y164" s="26">
        <v>22</v>
      </c>
      <c r="Z164" s="23">
        <v>62</v>
      </c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</row>
    <row r="165" spans="2:54" ht="15.75">
      <c r="B165" s="42">
        <v>7</v>
      </c>
      <c r="C165" s="45" t="s">
        <v>63</v>
      </c>
      <c r="D165" s="21" t="s">
        <v>36</v>
      </c>
      <c r="E165" s="21"/>
      <c r="F165" s="22" t="s">
        <v>2</v>
      </c>
      <c r="G165" s="131">
        <v>3</v>
      </c>
      <c r="H165" s="25">
        <v>46</v>
      </c>
      <c r="I165" s="26">
        <v>25</v>
      </c>
      <c r="J165" s="116">
        <v>48</v>
      </c>
      <c r="K165" s="25"/>
      <c r="L165" s="26"/>
      <c r="M165" s="116"/>
      <c r="N165" s="25">
        <v>41</v>
      </c>
      <c r="O165" s="26">
        <v>25</v>
      </c>
      <c r="P165" s="116">
        <v>55</v>
      </c>
      <c r="Q165" s="25">
        <v>37</v>
      </c>
      <c r="R165" s="26">
        <v>24</v>
      </c>
      <c r="S165" s="116">
        <v>48</v>
      </c>
      <c r="T165" s="25">
        <f t="shared" si="21"/>
        <v>87</v>
      </c>
      <c r="U165" s="26">
        <f t="shared" si="22"/>
        <v>50</v>
      </c>
      <c r="V165" s="116">
        <f t="shared" si="23"/>
        <v>103</v>
      </c>
      <c r="W165" s="23"/>
      <c r="X165" s="25">
        <v>37</v>
      </c>
      <c r="Y165" s="26">
        <v>24</v>
      </c>
      <c r="Z165" s="23">
        <v>48</v>
      </c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</row>
    <row r="166" spans="2:54" ht="16.5" thickBot="1">
      <c r="B166" s="42">
        <v>8</v>
      </c>
      <c r="C166" s="52" t="s">
        <v>76</v>
      </c>
      <c r="D166" s="53" t="s">
        <v>36</v>
      </c>
      <c r="E166" s="53"/>
      <c r="F166" s="54" t="s">
        <v>2</v>
      </c>
      <c r="G166" s="132">
        <v>3</v>
      </c>
      <c r="H166" s="57"/>
      <c r="I166" s="55"/>
      <c r="J166" s="114"/>
      <c r="K166" s="57">
        <v>29</v>
      </c>
      <c r="L166" s="55">
        <v>18</v>
      </c>
      <c r="M166" s="114">
        <v>33</v>
      </c>
      <c r="N166" s="57">
        <v>32</v>
      </c>
      <c r="O166" s="55">
        <v>18</v>
      </c>
      <c r="P166" s="114">
        <v>38</v>
      </c>
      <c r="Q166" s="57">
        <v>41</v>
      </c>
      <c r="R166" s="55">
        <v>23</v>
      </c>
      <c r="S166" s="114">
        <v>37</v>
      </c>
      <c r="T166" s="57">
        <f t="shared" si="21"/>
        <v>73</v>
      </c>
      <c r="U166" s="55">
        <f t="shared" si="22"/>
        <v>41</v>
      </c>
      <c r="V166" s="114">
        <f t="shared" si="23"/>
        <v>75</v>
      </c>
      <c r="W166" s="23"/>
      <c r="X166" s="25">
        <v>29</v>
      </c>
      <c r="Y166" s="26">
        <v>18</v>
      </c>
      <c r="Z166" s="23">
        <v>33</v>
      </c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</row>
    <row r="167" spans="2:54" ht="15.75">
      <c r="B167" s="42">
        <v>9</v>
      </c>
      <c r="C167" s="45" t="s">
        <v>68</v>
      </c>
      <c r="D167" s="21" t="s">
        <v>38</v>
      </c>
      <c r="E167" s="21"/>
      <c r="F167" s="22" t="s">
        <v>2</v>
      </c>
      <c r="G167" s="131">
        <v>3</v>
      </c>
      <c r="H167" s="25">
        <v>45</v>
      </c>
      <c r="I167" s="26">
        <v>25</v>
      </c>
      <c r="J167" s="116">
        <v>49</v>
      </c>
      <c r="K167" s="25"/>
      <c r="L167" s="26"/>
      <c r="M167" s="116"/>
      <c r="N167" s="25"/>
      <c r="O167" s="26"/>
      <c r="P167" s="116"/>
      <c r="Q167" s="25"/>
      <c r="R167" s="26"/>
      <c r="S167" s="116"/>
      <c r="T167" s="25">
        <f t="shared" si="21"/>
        <v>45</v>
      </c>
      <c r="U167" s="26">
        <f t="shared" si="22"/>
        <v>25</v>
      </c>
      <c r="V167" s="116">
        <f t="shared" si="23"/>
        <v>49</v>
      </c>
      <c r="W167" s="23"/>
      <c r="X167" s="25"/>
      <c r="Y167" s="26"/>
      <c r="Z167" s="23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</row>
    <row r="168" spans="2:54" ht="15.75">
      <c r="B168" s="42">
        <v>10</v>
      </c>
      <c r="C168" s="45" t="s">
        <v>60</v>
      </c>
      <c r="D168" s="21" t="s">
        <v>36</v>
      </c>
      <c r="E168" s="21"/>
      <c r="F168" s="22" t="s">
        <v>2</v>
      </c>
      <c r="G168" s="131">
        <v>3</v>
      </c>
      <c r="H168" s="25">
        <v>41</v>
      </c>
      <c r="I168" s="26">
        <v>23</v>
      </c>
      <c r="J168" s="116">
        <v>55</v>
      </c>
      <c r="K168" s="25"/>
      <c r="L168" s="26"/>
      <c r="M168" s="116"/>
      <c r="N168" s="25"/>
      <c r="O168" s="26"/>
      <c r="P168" s="116"/>
      <c r="Q168" s="25"/>
      <c r="R168" s="26"/>
      <c r="S168" s="116"/>
      <c r="T168" s="25">
        <f t="shared" si="21"/>
        <v>41</v>
      </c>
      <c r="U168" s="26">
        <f t="shared" si="22"/>
        <v>23</v>
      </c>
      <c r="V168" s="116">
        <f t="shared" si="23"/>
        <v>55</v>
      </c>
      <c r="W168" s="23"/>
      <c r="X168" s="25"/>
      <c r="Y168" s="26"/>
      <c r="Z168" s="23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</row>
    <row r="169" spans="2:54" ht="15.75">
      <c r="B169" s="42">
        <v>11</v>
      </c>
      <c r="C169" s="45" t="s">
        <v>54</v>
      </c>
      <c r="D169" s="21" t="s">
        <v>38</v>
      </c>
      <c r="E169" s="21"/>
      <c r="F169" s="22" t="s">
        <v>2</v>
      </c>
      <c r="G169" s="131">
        <v>3</v>
      </c>
      <c r="H169" s="25"/>
      <c r="I169" s="26"/>
      <c r="J169" s="116"/>
      <c r="K169" s="25"/>
      <c r="L169" s="26"/>
      <c r="M169" s="116"/>
      <c r="N169" s="25"/>
      <c r="O169" s="26"/>
      <c r="P169" s="116"/>
      <c r="Q169" s="25">
        <v>40</v>
      </c>
      <c r="R169" s="26">
        <v>21</v>
      </c>
      <c r="S169" s="116">
        <v>58</v>
      </c>
      <c r="T169" s="25">
        <f t="shared" si="21"/>
        <v>40</v>
      </c>
      <c r="U169" s="26">
        <f t="shared" si="22"/>
        <v>21</v>
      </c>
      <c r="V169" s="116">
        <f t="shared" si="23"/>
        <v>58</v>
      </c>
      <c r="W169" s="23"/>
      <c r="X169" s="25"/>
      <c r="Y169" s="26"/>
      <c r="Z169" s="23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</row>
    <row r="170" spans="2:54" ht="15.75">
      <c r="B170" s="42">
        <v>12</v>
      </c>
      <c r="C170" s="45" t="s">
        <v>70</v>
      </c>
      <c r="D170" s="21" t="s">
        <v>38</v>
      </c>
      <c r="E170" s="21"/>
      <c r="F170" s="22" t="s">
        <v>2</v>
      </c>
      <c r="G170" s="131">
        <v>3</v>
      </c>
      <c r="H170" s="25"/>
      <c r="I170" s="26"/>
      <c r="J170" s="116"/>
      <c r="K170" s="25"/>
      <c r="L170" s="26"/>
      <c r="M170" s="116"/>
      <c r="N170" s="25">
        <v>40</v>
      </c>
      <c r="O170" s="26">
        <v>21</v>
      </c>
      <c r="P170" s="116">
        <v>53</v>
      </c>
      <c r="Q170" s="25"/>
      <c r="R170" s="26"/>
      <c r="S170" s="116"/>
      <c r="T170" s="25">
        <f t="shared" si="21"/>
        <v>40</v>
      </c>
      <c r="U170" s="26">
        <f t="shared" si="22"/>
        <v>21</v>
      </c>
      <c r="V170" s="116">
        <f t="shared" si="23"/>
        <v>53</v>
      </c>
      <c r="W170" s="23"/>
      <c r="X170" s="25"/>
      <c r="Y170" s="26"/>
      <c r="Z170" s="23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</row>
    <row r="171" spans="2:54" ht="15.75">
      <c r="B171" s="42">
        <v>13</v>
      </c>
      <c r="C171" s="45" t="s">
        <v>273</v>
      </c>
      <c r="D171" s="21" t="s">
        <v>36</v>
      </c>
      <c r="E171" s="21"/>
      <c r="F171" s="22" t="s">
        <v>2</v>
      </c>
      <c r="G171" s="131">
        <v>3</v>
      </c>
      <c r="H171" s="25"/>
      <c r="I171" s="26"/>
      <c r="J171" s="116"/>
      <c r="K171" s="25">
        <v>38</v>
      </c>
      <c r="L171" s="26">
        <v>20</v>
      </c>
      <c r="M171" s="116">
        <v>47</v>
      </c>
      <c r="N171" s="25"/>
      <c r="O171" s="26"/>
      <c r="P171" s="116"/>
      <c r="Q171" s="25"/>
      <c r="R171" s="26"/>
      <c r="S171" s="116"/>
      <c r="T171" s="25">
        <f t="shared" si="21"/>
        <v>38</v>
      </c>
      <c r="U171" s="26">
        <f t="shared" si="22"/>
        <v>20</v>
      </c>
      <c r="V171" s="116">
        <f t="shared" si="23"/>
        <v>47</v>
      </c>
      <c r="W171" s="23"/>
      <c r="X171" s="25"/>
      <c r="Y171" s="26"/>
      <c r="Z171" s="23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</row>
    <row r="172" spans="3:54" ht="15.75">
      <c r="C172" s="45"/>
      <c r="D172" s="21"/>
      <c r="E172" s="21"/>
      <c r="F172" s="22"/>
      <c r="G172" s="131"/>
      <c r="H172" s="25"/>
      <c r="I172" s="26"/>
      <c r="J172" s="116"/>
      <c r="K172" s="25"/>
      <c r="L172" s="26"/>
      <c r="M172" s="116"/>
      <c r="N172" s="25"/>
      <c r="O172" s="26"/>
      <c r="P172" s="116"/>
      <c r="Q172" s="25"/>
      <c r="R172" s="26"/>
      <c r="S172" s="116"/>
      <c r="T172" s="25"/>
      <c r="U172" s="26"/>
      <c r="V172" s="116"/>
      <c r="W172" s="23"/>
      <c r="X172" s="25"/>
      <c r="Y172" s="26"/>
      <c r="Z172" s="23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</row>
    <row r="173" spans="2:54" ht="15.75">
      <c r="B173" s="42">
        <v>1</v>
      </c>
      <c r="C173" s="45" t="s">
        <v>80</v>
      </c>
      <c r="D173" s="21" t="s">
        <v>45</v>
      </c>
      <c r="E173" s="21"/>
      <c r="F173" s="22" t="s">
        <v>2</v>
      </c>
      <c r="G173" s="131">
        <v>2</v>
      </c>
      <c r="H173" s="25">
        <v>47</v>
      </c>
      <c r="I173" s="26">
        <v>25</v>
      </c>
      <c r="J173" s="116">
        <v>50</v>
      </c>
      <c r="K173" s="25">
        <v>41</v>
      </c>
      <c r="L173" s="26">
        <v>22</v>
      </c>
      <c r="M173" s="116">
        <v>60</v>
      </c>
      <c r="N173" s="25">
        <v>44</v>
      </c>
      <c r="O173" s="26">
        <v>25</v>
      </c>
      <c r="P173" s="116">
        <v>46</v>
      </c>
      <c r="Q173" s="25">
        <v>44</v>
      </c>
      <c r="R173" s="26">
        <v>24</v>
      </c>
      <c r="S173" s="116">
        <v>53</v>
      </c>
      <c r="T173" s="25">
        <f t="shared" si="21"/>
        <v>91</v>
      </c>
      <c r="U173" s="26">
        <f t="shared" si="22"/>
        <v>50</v>
      </c>
      <c r="V173" s="116">
        <f t="shared" si="23"/>
        <v>96</v>
      </c>
      <c r="W173" s="23"/>
      <c r="X173" s="25">
        <v>41</v>
      </c>
      <c r="Y173" s="26">
        <v>22</v>
      </c>
      <c r="Z173" s="23">
        <v>60</v>
      </c>
      <c r="AA173" s="135">
        <v>44</v>
      </c>
      <c r="AB173" s="135">
        <v>24</v>
      </c>
      <c r="AC173" s="135">
        <v>53</v>
      </c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</row>
    <row r="174" spans="2:54" ht="15.75">
      <c r="B174" s="42">
        <v>2</v>
      </c>
      <c r="C174" s="45" t="s">
        <v>46</v>
      </c>
      <c r="D174" s="21" t="s">
        <v>38</v>
      </c>
      <c r="E174" s="21"/>
      <c r="F174" s="22" t="s">
        <v>2</v>
      </c>
      <c r="G174" s="131">
        <v>2</v>
      </c>
      <c r="H174" s="25">
        <v>40</v>
      </c>
      <c r="I174" s="26">
        <v>22</v>
      </c>
      <c r="J174" s="116">
        <v>41</v>
      </c>
      <c r="K174" s="25">
        <v>33</v>
      </c>
      <c r="L174" s="26">
        <v>19</v>
      </c>
      <c r="M174" s="116">
        <v>37</v>
      </c>
      <c r="N174" s="25">
        <v>40</v>
      </c>
      <c r="O174" s="26">
        <v>25</v>
      </c>
      <c r="P174" s="116">
        <v>43</v>
      </c>
      <c r="Q174" s="25">
        <v>45</v>
      </c>
      <c r="R174" s="26">
        <v>23</v>
      </c>
      <c r="S174" s="116">
        <v>67</v>
      </c>
      <c r="T174" s="25">
        <f t="shared" si="21"/>
        <v>85</v>
      </c>
      <c r="U174" s="26">
        <f t="shared" si="22"/>
        <v>48</v>
      </c>
      <c r="V174" s="116">
        <f t="shared" si="23"/>
        <v>110</v>
      </c>
      <c r="W174" s="23"/>
      <c r="X174" s="25">
        <v>33</v>
      </c>
      <c r="Y174" s="26">
        <v>19</v>
      </c>
      <c r="Z174" s="23">
        <v>37</v>
      </c>
      <c r="AA174" s="135">
        <v>40</v>
      </c>
      <c r="AB174" s="135">
        <v>22</v>
      </c>
      <c r="AC174" s="135">
        <v>41</v>
      </c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</row>
    <row r="175" spans="2:54" ht="15.75">
      <c r="B175" s="42">
        <v>3</v>
      </c>
      <c r="C175" s="45" t="s">
        <v>224</v>
      </c>
      <c r="D175" s="21" t="s">
        <v>36</v>
      </c>
      <c r="E175" s="21"/>
      <c r="F175" s="22" t="s">
        <v>2</v>
      </c>
      <c r="G175" s="131">
        <v>2</v>
      </c>
      <c r="H175" s="25"/>
      <c r="I175" s="26"/>
      <c r="J175" s="116"/>
      <c r="K175" s="25">
        <v>40</v>
      </c>
      <c r="L175" s="26">
        <v>22</v>
      </c>
      <c r="M175" s="116">
        <v>45</v>
      </c>
      <c r="N175" s="25">
        <v>33</v>
      </c>
      <c r="O175" s="26">
        <v>20</v>
      </c>
      <c r="P175" s="116">
        <v>34</v>
      </c>
      <c r="Q175" s="25"/>
      <c r="R175" s="26"/>
      <c r="S175" s="116"/>
      <c r="T175" s="25">
        <f t="shared" si="21"/>
        <v>73</v>
      </c>
      <c r="U175" s="26">
        <f t="shared" si="22"/>
        <v>42</v>
      </c>
      <c r="V175" s="116">
        <f t="shared" si="23"/>
        <v>79</v>
      </c>
      <c r="W175" s="23"/>
      <c r="X175" s="25"/>
      <c r="Y175" s="26"/>
      <c r="Z175" s="23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</row>
    <row r="176" spans="2:54" ht="15.75">
      <c r="B176" s="42">
        <v>4</v>
      </c>
      <c r="C176" s="45" t="s">
        <v>35</v>
      </c>
      <c r="D176" s="21" t="s">
        <v>36</v>
      </c>
      <c r="E176" s="21"/>
      <c r="F176" s="22" t="s">
        <v>2</v>
      </c>
      <c r="G176" s="131">
        <v>2</v>
      </c>
      <c r="H176" s="25"/>
      <c r="I176" s="26"/>
      <c r="J176" s="116"/>
      <c r="K176" s="25">
        <v>34</v>
      </c>
      <c r="L176" s="26">
        <v>20</v>
      </c>
      <c r="M176" s="116">
        <v>48</v>
      </c>
      <c r="N176" s="25">
        <v>34</v>
      </c>
      <c r="O176" s="26">
        <v>18</v>
      </c>
      <c r="P176" s="116">
        <v>51</v>
      </c>
      <c r="Q176" s="25">
        <v>29</v>
      </c>
      <c r="R176" s="26">
        <v>15</v>
      </c>
      <c r="S176" s="116">
        <v>32</v>
      </c>
      <c r="T176" s="25">
        <f t="shared" si="21"/>
        <v>68</v>
      </c>
      <c r="U176" s="26">
        <f t="shared" si="22"/>
        <v>38</v>
      </c>
      <c r="V176" s="116">
        <f t="shared" si="23"/>
        <v>99</v>
      </c>
      <c r="W176" s="23"/>
      <c r="X176" s="25">
        <v>29</v>
      </c>
      <c r="Y176" s="26">
        <v>15</v>
      </c>
      <c r="Z176" s="23">
        <v>32</v>
      </c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</row>
    <row r="177" spans="2:26" s="39" customFormat="1" ht="15.75">
      <c r="B177" s="123">
        <v>5</v>
      </c>
      <c r="C177" s="45" t="s">
        <v>82</v>
      </c>
      <c r="D177" s="21" t="s">
        <v>36</v>
      </c>
      <c r="E177" s="21"/>
      <c r="F177" s="22" t="s">
        <v>2</v>
      </c>
      <c r="G177" s="131">
        <v>2</v>
      </c>
      <c r="H177" s="25"/>
      <c r="I177" s="26"/>
      <c r="J177" s="116"/>
      <c r="K177" s="25">
        <v>34</v>
      </c>
      <c r="L177" s="26">
        <v>21</v>
      </c>
      <c r="M177" s="116">
        <v>45</v>
      </c>
      <c r="N177" s="25">
        <v>31</v>
      </c>
      <c r="O177" s="26">
        <v>18</v>
      </c>
      <c r="P177" s="116">
        <v>20</v>
      </c>
      <c r="Q177" s="25"/>
      <c r="R177" s="26"/>
      <c r="S177" s="116"/>
      <c r="T177" s="25">
        <f t="shared" si="21"/>
        <v>65</v>
      </c>
      <c r="U177" s="26">
        <f t="shared" si="22"/>
        <v>39</v>
      </c>
      <c r="V177" s="116">
        <f t="shared" si="23"/>
        <v>65</v>
      </c>
      <c r="W177" s="23"/>
      <c r="X177" s="25"/>
      <c r="Y177" s="26"/>
      <c r="Z177" s="23"/>
    </row>
    <row r="178" spans="2:54" ht="15.75">
      <c r="B178" s="42">
        <v>6</v>
      </c>
      <c r="C178" s="45" t="s">
        <v>89</v>
      </c>
      <c r="D178" s="21" t="s">
        <v>45</v>
      </c>
      <c r="E178" s="21"/>
      <c r="F178" s="22" t="s">
        <v>2</v>
      </c>
      <c r="G178" s="131">
        <v>2</v>
      </c>
      <c r="H178" s="25">
        <v>34</v>
      </c>
      <c r="I178" s="26">
        <v>20</v>
      </c>
      <c r="J178" s="116">
        <v>27</v>
      </c>
      <c r="K178" s="25">
        <v>27</v>
      </c>
      <c r="L178" s="26">
        <v>16</v>
      </c>
      <c r="M178" s="116">
        <v>46</v>
      </c>
      <c r="N178" s="25"/>
      <c r="O178" s="26"/>
      <c r="P178" s="116"/>
      <c r="Q178" s="25"/>
      <c r="R178" s="26"/>
      <c r="S178" s="116"/>
      <c r="T178" s="25">
        <f aca="true" t="shared" si="24" ref="T178:T237">SUM(H178+K178+N178+Q178-X178-AA178)</f>
        <v>61</v>
      </c>
      <c r="U178" s="26">
        <f aca="true" t="shared" si="25" ref="U178:U237">SUM(I178+L178+O178+R178-Y178-AB178)</f>
        <v>36</v>
      </c>
      <c r="V178" s="116">
        <f aca="true" t="shared" si="26" ref="V178:V237">SUM(J178+M178+P178+S178-Z178-AC178)</f>
        <v>73</v>
      </c>
      <c r="W178" s="23"/>
      <c r="X178" s="25"/>
      <c r="Y178" s="26"/>
      <c r="Z178" s="23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</row>
    <row r="179" spans="2:54" ht="15.75">
      <c r="B179" s="42">
        <v>7</v>
      </c>
      <c r="C179" s="45" t="s">
        <v>40</v>
      </c>
      <c r="D179" s="21" t="s">
        <v>41</v>
      </c>
      <c r="E179" s="21"/>
      <c r="F179" s="22" t="s">
        <v>2</v>
      </c>
      <c r="G179" s="131">
        <v>2</v>
      </c>
      <c r="H179" s="25">
        <v>28</v>
      </c>
      <c r="I179" s="26">
        <v>17</v>
      </c>
      <c r="J179" s="116">
        <v>10</v>
      </c>
      <c r="K179" s="25">
        <v>31</v>
      </c>
      <c r="L179" s="26">
        <v>20</v>
      </c>
      <c r="M179" s="116">
        <v>48</v>
      </c>
      <c r="N179" s="25"/>
      <c r="O179" s="26"/>
      <c r="P179" s="116"/>
      <c r="Q179" s="25">
        <v>31</v>
      </c>
      <c r="R179" s="26">
        <v>19</v>
      </c>
      <c r="S179" s="116">
        <v>27</v>
      </c>
      <c r="T179" s="25">
        <f t="shared" si="24"/>
        <v>62</v>
      </c>
      <c r="U179" s="26">
        <f t="shared" si="25"/>
        <v>39</v>
      </c>
      <c r="V179" s="116">
        <f t="shared" si="26"/>
        <v>75</v>
      </c>
      <c r="W179" s="23"/>
      <c r="X179" s="25">
        <v>28</v>
      </c>
      <c r="Y179" s="26">
        <v>17</v>
      </c>
      <c r="Z179" s="23">
        <v>10</v>
      </c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</row>
    <row r="180" spans="2:54" ht="15.75">
      <c r="B180" s="42">
        <v>8</v>
      </c>
      <c r="C180" s="115" t="s">
        <v>90</v>
      </c>
      <c r="D180" s="6" t="s">
        <v>45</v>
      </c>
      <c r="E180" s="6"/>
      <c r="F180" s="8" t="s">
        <v>2</v>
      </c>
      <c r="G180" s="131">
        <v>2</v>
      </c>
      <c r="H180" s="25">
        <v>26</v>
      </c>
      <c r="I180" s="26">
        <v>18</v>
      </c>
      <c r="J180" s="116">
        <v>32</v>
      </c>
      <c r="K180" s="25">
        <v>20</v>
      </c>
      <c r="L180" s="26">
        <v>12</v>
      </c>
      <c r="M180" s="116">
        <v>27</v>
      </c>
      <c r="N180" s="25"/>
      <c r="O180" s="26"/>
      <c r="P180" s="116"/>
      <c r="Q180" s="25"/>
      <c r="R180" s="26"/>
      <c r="S180" s="116"/>
      <c r="T180" s="25">
        <f t="shared" si="24"/>
        <v>46</v>
      </c>
      <c r="U180" s="26">
        <f t="shared" si="25"/>
        <v>30</v>
      </c>
      <c r="V180" s="116">
        <f t="shared" si="26"/>
        <v>59</v>
      </c>
      <c r="W180" s="23"/>
      <c r="X180" s="25"/>
      <c r="Y180" s="26"/>
      <c r="Z180" s="23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</row>
    <row r="181" spans="2:54" ht="16.5" thickBot="1">
      <c r="B181" s="42">
        <v>9</v>
      </c>
      <c r="C181" s="52" t="s">
        <v>84</v>
      </c>
      <c r="D181" s="53" t="s">
        <v>36</v>
      </c>
      <c r="E181" s="53"/>
      <c r="F181" s="54" t="s">
        <v>2</v>
      </c>
      <c r="G181" s="132">
        <v>2</v>
      </c>
      <c r="H181" s="57"/>
      <c r="I181" s="55"/>
      <c r="J181" s="114"/>
      <c r="K181" s="57"/>
      <c r="L181" s="55"/>
      <c r="M181" s="114"/>
      <c r="N181" s="57">
        <v>22</v>
      </c>
      <c r="O181" s="55">
        <v>14</v>
      </c>
      <c r="P181" s="114">
        <v>21</v>
      </c>
      <c r="Q181" s="57">
        <v>23</v>
      </c>
      <c r="R181" s="55">
        <v>13</v>
      </c>
      <c r="S181" s="114">
        <v>21</v>
      </c>
      <c r="T181" s="57">
        <f t="shared" si="24"/>
        <v>45</v>
      </c>
      <c r="U181" s="55">
        <f t="shared" si="25"/>
        <v>27</v>
      </c>
      <c r="V181" s="114">
        <f t="shared" si="26"/>
        <v>42</v>
      </c>
      <c r="W181" s="23"/>
      <c r="X181" s="25"/>
      <c r="Y181" s="26"/>
      <c r="Z181" s="23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</row>
    <row r="182" spans="2:54" ht="15.75">
      <c r="B182" s="42">
        <v>10</v>
      </c>
      <c r="C182" s="45" t="s">
        <v>429</v>
      </c>
      <c r="D182" s="21" t="s">
        <v>45</v>
      </c>
      <c r="E182" s="21"/>
      <c r="F182" s="22" t="s">
        <v>2</v>
      </c>
      <c r="G182" s="131">
        <v>2</v>
      </c>
      <c r="H182" s="25"/>
      <c r="I182" s="26"/>
      <c r="J182" s="116"/>
      <c r="K182" s="25"/>
      <c r="L182" s="26"/>
      <c r="M182" s="116"/>
      <c r="N182" s="25"/>
      <c r="O182" s="26"/>
      <c r="P182" s="116"/>
      <c r="Q182" s="25">
        <v>42</v>
      </c>
      <c r="R182" s="26">
        <v>25</v>
      </c>
      <c r="S182" s="116">
        <v>46</v>
      </c>
      <c r="T182" s="25">
        <f t="shared" si="24"/>
        <v>42</v>
      </c>
      <c r="U182" s="26">
        <f t="shared" si="25"/>
        <v>25</v>
      </c>
      <c r="V182" s="116">
        <f t="shared" si="26"/>
        <v>46</v>
      </c>
      <c r="W182" s="23"/>
      <c r="X182" s="25"/>
      <c r="Y182" s="26"/>
      <c r="Z182" s="23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</row>
    <row r="183" spans="2:54" ht="15.75">
      <c r="B183" s="42">
        <v>11</v>
      </c>
      <c r="C183" s="45" t="s">
        <v>373</v>
      </c>
      <c r="D183" s="21" t="s">
        <v>38</v>
      </c>
      <c r="E183" s="21"/>
      <c r="F183" s="22" t="s">
        <v>2</v>
      </c>
      <c r="G183" s="131">
        <v>2</v>
      </c>
      <c r="H183" s="25"/>
      <c r="I183" s="26"/>
      <c r="J183" s="116"/>
      <c r="K183" s="25"/>
      <c r="L183" s="26"/>
      <c r="M183" s="116"/>
      <c r="N183" s="25">
        <v>38</v>
      </c>
      <c r="O183" s="26">
        <v>22</v>
      </c>
      <c r="P183" s="116">
        <v>24</v>
      </c>
      <c r="Q183" s="25"/>
      <c r="R183" s="26"/>
      <c r="S183" s="116"/>
      <c r="T183" s="25">
        <f t="shared" si="24"/>
        <v>38</v>
      </c>
      <c r="U183" s="26">
        <f t="shared" si="25"/>
        <v>22</v>
      </c>
      <c r="V183" s="116">
        <f t="shared" si="26"/>
        <v>24</v>
      </c>
      <c r="W183" s="23"/>
      <c r="X183" s="25"/>
      <c r="Y183" s="26"/>
      <c r="Z183" s="23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</row>
    <row r="184" spans="2:54" ht="15.75">
      <c r="B184" s="42">
        <v>12</v>
      </c>
      <c r="C184" s="45" t="s">
        <v>113</v>
      </c>
      <c r="D184" s="21" t="s">
        <v>41</v>
      </c>
      <c r="E184" s="21"/>
      <c r="F184" s="22" t="s">
        <v>2</v>
      </c>
      <c r="G184" s="131">
        <v>2</v>
      </c>
      <c r="H184" s="25">
        <v>27</v>
      </c>
      <c r="I184" s="26">
        <v>18</v>
      </c>
      <c r="J184" s="116">
        <v>32</v>
      </c>
      <c r="K184" s="25"/>
      <c r="L184" s="26"/>
      <c r="M184" s="116"/>
      <c r="N184" s="25"/>
      <c r="O184" s="26"/>
      <c r="P184" s="116"/>
      <c r="Q184" s="25"/>
      <c r="R184" s="26"/>
      <c r="S184" s="116"/>
      <c r="T184" s="25">
        <f t="shared" si="24"/>
        <v>27</v>
      </c>
      <c r="U184" s="26">
        <f t="shared" si="25"/>
        <v>18</v>
      </c>
      <c r="V184" s="116">
        <f t="shared" si="26"/>
        <v>32</v>
      </c>
      <c r="W184" s="23"/>
      <c r="X184" s="25"/>
      <c r="Y184" s="26"/>
      <c r="Z184" s="23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</row>
    <row r="185" spans="3:54" ht="15.75">
      <c r="C185" s="45"/>
      <c r="D185" s="21"/>
      <c r="E185" s="21"/>
      <c r="F185" s="22"/>
      <c r="G185" s="131"/>
      <c r="H185" s="25"/>
      <c r="I185" s="26"/>
      <c r="J185" s="116"/>
      <c r="K185" s="25"/>
      <c r="L185" s="26"/>
      <c r="M185" s="116"/>
      <c r="N185" s="25"/>
      <c r="O185" s="26"/>
      <c r="P185" s="116"/>
      <c r="Q185" s="25"/>
      <c r="R185" s="26"/>
      <c r="S185" s="116"/>
      <c r="T185" s="25"/>
      <c r="U185" s="26"/>
      <c r="V185" s="116"/>
      <c r="W185" s="23"/>
      <c r="X185" s="25"/>
      <c r="Y185" s="26"/>
      <c r="Z185" s="23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</row>
    <row r="186" spans="2:54" ht="15.75">
      <c r="B186" s="42">
        <v>1</v>
      </c>
      <c r="C186" s="45" t="s">
        <v>93</v>
      </c>
      <c r="D186" s="21" t="s">
        <v>36</v>
      </c>
      <c r="E186" s="21"/>
      <c r="F186" s="22" t="s">
        <v>2</v>
      </c>
      <c r="G186" s="131">
        <v>1</v>
      </c>
      <c r="H186" s="25">
        <v>41</v>
      </c>
      <c r="I186" s="26">
        <v>23</v>
      </c>
      <c r="J186" s="116">
        <v>42</v>
      </c>
      <c r="K186" s="25">
        <v>42</v>
      </c>
      <c r="L186" s="26">
        <v>23</v>
      </c>
      <c r="M186" s="116">
        <v>57</v>
      </c>
      <c r="N186" s="25"/>
      <c r="O186" s="26"/>
      <c r="P186" s="116"/>
      <c r="Q186" s="25">
        <v>44</v>
      </c>
      <c r="R186" s="26">
        <v>23</v>
      </c>
      <c r="S186" s="116">
        <v>51</v>
      </c>
      <c r="T186" s="25">
        <f t="shared" si="24"/>
        <v>86</v>
      </c>
      <c r="U186" s="26">
        <f t="shared" si="25"/>
        <v>46</v>
      </c>
      <c r="V186" s="116">
        <f t="shared" si="26"/>
        <v>108</v>
      </c>
      <c r="W186" s="23"/>
      <c r="X186" s="25">
        <v>41</v>
      </c>
      <c r="Y186" s="26">
        <v>23</v>
      </c>
      <c r="Z186" s="23">
        <v>42</v>
      </c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</row>
    <row r="187" spans="2:29" s="39" customFormat="1" ht="15.75">
      <c r="B187" s="123">
        <v>2</v>
      </c>
      <c r="C187" s="115" t="s">
        <v>50</v>
      </c>
      <c r="D187" s="6" t="s">
        <v>41</v>
      </c>
      <c r="E187" s="6"/>
      <c r="F187" s="8" t="s">
        <v>2</v>
      </c>
      <c r="G187" s="131">
        <v>1</v>
      </c>
      <c r="H187" s="25">
        <v>32</v>
      </c>
      <c r="I187" s="26">
        <v>20</v>
      </c>
      <c r="J187" s="116">
        <v>45</v>
      </c>
      <c r="K187" s="25">
        <v>29</v>
      </c>
      <c r="L187" s="26">
        <v>18</v>
      </c>
      <c r="M187" s="116">
        <v>21</v>
      </c>
      <c r="N187" s="25">
        <v>33</v>
      </c>
      <c r="O187" s="26">
        <v>20</v>
      </c>
      <c r="P187" s="116">
        <v>39</v>
      </c>
      <c r="Q187" s="25">
        <v>41</v>
      </c>
      <c r="R187" s="26">
        <v>24</v>
      </c>
      <c r="S187" s="116">
        <v>51</v>
      </c>
      <c r="T187" s="25">
        <f t="shared" si="24"/>
        <v>74</v>
      </c>
      <c r="U187" s="26">
        <f t="shared" si="25"/>
        <v>44</v>
      </c>
      <c r="V187" s="116">
        <f t="shared" si="26"/>
        <v>90</v>
      </c>
      <c r="W187" s="23"/>
      <c r="X187" s="25">
        <v>29</v>
      </c>
      <c r="Y187" s="26">
        <v>18</v>
      </c>
      <c r="Z187" s="23">
        <v>21</v>
      </c>
      <c r="AA187" s="135">
        <v>32</v>
      </c>
      <c r="AB187" s="135">
        <v>20</v>
      </c>
      <c r="AC187" s="135">
        <v>45</v>
      </c>
    </row>
    <row r="188" spans="2:54" ht="16.5" thickBot="1">
      <c r="B188" s="42">
        <v>3</v>
      </c>
      <c r="C188" s="52" t="s">
        <v>204</v>
      </c>
      <c r="D188" s="53" t="s">
        <v>41</v>
      </c>
      <c r="E188" s="53"/>
      <c r="F188" s="54" t="s">
        <v>2</v>
      </c>
      <c r="G188" s="132">
        <v>1</v>
      </c>
      <c r="H188" s="57"/>
      <c r="I188" s="55"/>
      <c r="J188" s="114"/>
      <c r="K188" s="57">
        <v>21</v>
      </c>
      <c r="L188" s="55">
        <v>13</v>
      </c>
      <c r="M188" s="114">
        <v>17</v>
      </c>
      <c r="N188" s="57">
        <v>27</v>
      </c>
      <c r="O188" s="55">
        <v>17</v>
      </c>
      <c r="P188" s="114">
        <v>21</v>
      </c>
      <c r="Q188" s="57">
        <v>25</v>
      </c>
      <c r="R188" s="55">
        <v>16</v>
      </c>
      <c r="S188" s="114">
        <v>37</v>
      </c>
      <c r="T188" s="151">
        <f t="shared" si="24"/>
        <v>52</v>
      </c>
      <c r="U188" s="55">
        <f t="shared" si="25"/>
        <v>33</v>
      </c>
      <c r="V188" s="114">
        <f t="shared" si="26"/>
        <v>58</v>
      </c>
      <c r="W188" s="23"/>
      <c r="X188" s="25">
        <v>21</v>
      </c>
      <c r="Y188" s="26">
        <v>13</v>
      </c>
      <c r="Z188" s="23">
        <v>17</v>
      </c>
      <c r="AA188" s="135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</row>
    <row r="189" spans="2:54" ht="15.75">
      <c r="B189" s="42">
        <v>4</v>
      </c>
      <c r="C189" s="45" t="s">
        <v>183</v>
      </c>
      <c r="D189" s="21" t="s">
        <v>45</v>
      </c>
      <c r="E189" s="21"/>
      <c r="F189" s="22" t="s">
        <v>2</v>
      </c>
      <c r="G189" s="131">
        <v>1</v>
      </c>
      <c r="H189" s="25"/>
      <c r="I189" s="26"/>
      <c r="J189" s="116"/>
      <c r="K189" s="25">
        <v>32</v>
      </c>
      <c r="L189" s="26">
        <v>20</v>
      </c>
      <c r="M189" s="116">
        <v>24</v>
      </c>
      <c r="N189" s="25"/>
      <c r="O189" s="26"/>
      <c r="P189" s="116"/>
      <c r="Q189" s="25"/>
      <c r="R189" s="26"/>
      <c r="S189" s="116"/>
      <c r="T189" s="25">
        <f t="shared" si="24"/>
        <v>32</v>
      </c>
      <c r="U189" s="26">
        <f t="shared" si="25"/>
        <v>20</v>
      </c>
      <c r="V189" s="116">
        <f t="shared" si="26"/>
        <v>24</v>
      </c>
      <c r="W189" s="23"/>
      <c r="X189" s="25"/>
      <c r="Y189" s="26"/>
      <c r="Z189" s="23"/>
      <c r="BA189" s="39"/>
      <c r="BB189" s="39"/>
    </row>
    <row r="190" spans="2:26" ht="15.75">
      <c r="B190" s="42">
        <v>5</v>
      </c>
      <c r="C190" s="43" t="s">
        <v>104</v>
      </c>
      <c r="D190" s="136" t="s">
        <v>45</v>
      </c>
      <c r="F190" s="137" t="s">
        <v>425</v>
      </c>
      <c r="G190" s="138">
        <v>1</v>
      </c>
      <c r="H190" s="25"/>
      <c r="I190" s="26"/>
      <c r="J190" s="116"/>
      <c r="K190" s="25"/>
      <c r="L190" s="26"/>
      <c r="M190" s="116"/>
      <c r="N190" s="25"/>
      <c r="O190" s="26"/>
      <c r="P190" s="116"/>
      <c r="Q190" s="25">
        <v>10</v>
      </c>
      <c r="R190" s="26">
        <v>9</v>
      </c>
      <c r="S190" s="116">
        <v>3</v>
      </c>
      <c r="T190" s="25">
        <f t="shared" si="24"/>
        <v>10</v>
      </c>
      <c r="U190" s="26">
        <f t="shared" si="25"/>
        <v>9</v>
      </c>
      <c r="V190" s="116">
        <f t="shared" si="26"/>
        <v>3</v>
      </c>
      <c r="W190" s="23"/>
      <c r="X190" s="25"/>
      <c r="Y190" s="26"/>
      <c r="Z190" s="23"/>
    </row>
    <row r="191" spans="2:26" ht="15.75">
      <c r="B191" s="42">
        <v>6</v>
      </c>
      <c r="C191" s="45" t="s">
        <v>206</v>
      </c>
      <c r="D191" s="21" t="s">
        <v>45</v>
      </c>
      <c r="E191" s="21"/>
      <c r="F191" s="22" t="s">
        <v>2</v>
      </c>
      <c r="G191" s="131">
        <v>1</v>
      </c>
      <c r="H191" s="25"/>
      <c r="I191" s="26"/>
      <c r="J191" s="116"/>
      <c r="K191" s="25">
        <v>9</v>
      </c>
      <c r="L191" s="26">
        <v>7</v>
      </c>
      <c r="M191" s="116">
        <v>11</v>
      </c>
      <c r="N191" s="25"/>
      <c r="O191" s="26"/>
      <c r="P191" s="116"/>
      <c r="Q191" s="25"/>
      <c r="R191" s="26"/>
      <c r="S191" s="116"/>
      <c r="T191" s="25">
        <f t="shared" si="24"/>
        <v>9</v>
      </c>
      <c r="U191" s="26">
        <f t="shared" si="25"/>
        <v>7</v>
      </c>
      <c r="V191" s="116">
        <f t="shared" si="26"/>
        <v>11</v>
      </c>
      <c r="W191" s="23"/>
      <c r="X191" s="25"/>
      <c r="Y191" s="26"/>
      <c r="Z191" s="23"/>
    </row>
    <row r="192" spans="7:26" ht="15.75">
      <c r="G192" s="134"/>
      <c r="H192" s="25"/>
      <c r="I192" s="26"/>
      <c r="J192" s="116"/>
      <c r="K192" s="25"/>
      <c r="L192" s="26"/>
      <c r="M192" s="116"/>
      <c r="N192" s="25"/>
      <c r="O192" s="26"/>
      <c r="P192" s="116"/>
      <c r="Q192" s="25"/>
      <c r="R192" s="26"/>
      <c r="S192" s="116"/>
      <c r="T192" s="25"/>
      <c r="U192" s="26"/>
      <c r="V192" s="116"/>
      <c r="W192" s="23"/>
      <c r="X192" s="25"/>
      <c r="Y192" s="26"/>
      <c r="Z192" s="23"/>
    </row>
    <row r="193" spans="7:26" ht="15.75">
      <c r="G193" s="134"/>
      <c r="H193" s="25"/>
      <c r="I193" s="26"/>
      <c r="J193" s="116"/>
      <c r="K193" s="25"/>
      <c r="L193" s="26"/>
      <c r="M193" s="116"/>
      <c r="N193" s="25"/>
      <c r="O193" s="26"/>
      <c r="P193" s="116"/>
      <c r="Q193" s="25"/>
      <c r="R193" s="26"/>
      <c r="S193" s="116"/>
      <c r="T193" s="25"/>
      <c r="U193" s="26"/>
      <c r="V193" s="116"/>
      <c r="W193" s="23"/>
      <c r="X193" s="25"/>
      <c r="Y193" s="26"/>
      <c r="Z193" s="23"/>
    </row>
    <row r="194" spans="7:26" ht="15.75">
      <c r="G194" s="134"/>
      <c r="H194" s="25"/>
      <c r="I194" s="26"/>
      <c r="J194" s="116"/>
      <c r="K194" s="25"/>
      <c r="L194" s="26"/>
      <c r="M194" s="116"/>
      <c r="N194" s="25"/>
      <c r="O194" s="26"/>
      <c r="P194" s="116"/>
      <c r="Q194" s="25"/>
      <c r="R194" s="26"/>
      <c r="S194" s="116"/>
      <c r="T194" s="25"/>
      <c r="U194" s="26"/>
      <c r="V194" s="116"/>
      <c r="W194" s="23"/>
      <c r="X194" s="25"/>
      <c r="Y194" s="26"/>
      <c r="Z194" s="23"/>
    </row>
    <row r="195" spans="8:26" ht="15.75">
      <c r="H195" s="34"/>
      <c r="I195" s="26"/>
      <c r="J195" s="116"/>
      <c r="K195" s="25"/>
      <c r="L195" s="26"/>
      <c r="M195" s="116"/>
      <c r="N195" s="25"/>
      <c r="O195" s="26"/>
      <c r="P195" s="116"/>
      <c r="Q195" s="25"/>
      <c r="R195" s="26"/>
      <c r="S195" s="116"/>
      <c r="T195" s="25"/>
      <c r="U195" s="26"/>
      <c r="V195" s="116"/>
      <c r="W195" s="23"/>
      <c r="X195" s="25"/>
      <c r="Y195" s="26"/>
      <c r="Z195" s="23"/>
    </row>
    <row r="196" spans="8:26" ht="15.75">
      <c r="H196" s="34"/>
      <c r="I196" s="26"/>
      <c r="J196" s="116"/>
      <c r="K196" s="25"/>
      <c r="L196" s="26"/>
      <c r="M196" s="116"/>
      <c r="N196" s="25"/>
      <c r="O196" s="26"/>
      <c r="P196" s="116"/>
      <c r="Q196" s="25"/>
      <c r="R196" s="26"/>
      <c r="S196" s="116"/>
      <c r="T196" s="25">
        <f t="shared" si="24"/>
        <v>0</v>
      </c>
      <c r="U196" s="26">
        <f t="shared" si="25"/>
        <v>0</v>
      </c>
      <c r="V196" s="116">
        <f t="shared" si="26"/>
        <v>0</v>
      </c>
      <c r="W196" s="23"/>
      <c r="X196" s="25"/>
      <c r="Y196" s="26"/>
      <c r="Z196" s="23"/>
    </row>
    <row r="197" spans="8:26" ht="15.75">
      <c r="H197" s="34"/>
      <c r="I197" s="26"/>
      <c r="J197" s="116"/>
      <c r="K197" s="25"/>
      <c r="L197" s="26"/>
      <c r="M197" s="116"/>
      <c r="N197" s="25"/>
      <c r="O197" s="26"/>
      <c r="P197" s="116"/>
      <c r="Q197" s="25"/>
      <c r="R197" s="26"/>
      <c r="S197" s="116"/>
      <c r="T197" s="25">
        <f t="shared" si="24"/>
        <v>0</v>
      </c>
      <c r="U197" s="26">
        <f t="shared" si="25"/>
        <v>0</v>
      </c>
      <c r="V197" s="116">
        <f t="shared" si="26"/>
        <v>0</v>
      </c>
      <c r="W197" s="23"/>
      <c r="X197" s="25"/>
      <c r="Y197" s="26"/>
      <c r="Z197" s="23"/>
    </row>
    <row r="198" spans="8:26" ht="15.75">
      <c r="H198" s="34"/>
      <c r="I198" s="26"/>
      <c r="J198" s="116"/>
      <c r="K198" s="25"/>
      <c r="L198" s="26"/>
      <c r="M198" s="116"/>
      <c r="N198" s="25"/>
      <c r="O198" s="26"/>
      <c r="P198" s="116"/>
      <c r="Q198" s="25"/>
      <c r="R198" s="26"/>
      <c r="S198" s="116"/>
      <c r="T198" s="25">
        <f t="shared" si="24"/>
        <v>0</v>
      </c>
      <c r="U198" s="26">
        <f t="shared" si="25"/>
        <v>0</v>
      </c>
      <c r="V198" s="116">
        <f t="shared" si="26"/>
        <v>0</v>
      </c>
      <c r="W198" s="23"/>
      <c r="X198" s="25"/>
      <c r="Y198" s="26"/>
      <c r="Z198" s="23"/>
    </row>
    <row r="199" spans="8:26" ht="15.75">
      <c r="H199" s="34"/>
      <c r="I199" s="26"/>
      <c r="J199" s="116"/>
      <c r="K199" s="25"/>
      <c r="L199" s="26"/>
      <c r="M199" s="116"/>
      <c r="N199" s="25"/>
      <c r="O199" s="26"/>
      <c r="P199" s="116"/>
      <c r="Q199" s="25"/>
      <c r="R199" s="26"/>
      <c r="S199" s="116"/>
      <c r="T199" s="25">
        <f t="shared" si="24"/>
        <v>0</v>
      </c>
      <c r="U199" s="26">
        <f t="shared" si="25"/>
        <v>0</v>
      </c>
      <c r="V199" s="116">
        <f t="shared" si="26"/>
        <v>0</v>
      </c>
      <c r="W199" s="23"/>
      <c r="X199" s="25"/>
      <c r="Y199" s="26"/>
      <c r="Z199" s="23"/>
    </row>
    <row r="200" spans="8:26" ht="15.75">
      <c r="H200" s="34"/>
      <c r="I200" s="26"/>
      <c r="J200" s="116"/>
      <c r="K200" s="25"/>
      <c r="L200" s="26"/>
      <c r="M200" s="116"/>
      <c r="N200" s="25"/>
      <c r="O200" s="26"/>
      <c r="P200" s="116"/>
      <c r="Q200" s="25"/>
      <c r="R200" s="26"/>
      <c r="S200" s="116"/>
      <c r="T200" s="25">
        <f t="shared" si="24"/>
        <v>0</v>
      </c>
      <c r="U200" s="26">
        <f t="shared" si="25"/>
        <v>0</v>
      </c>
      <c r="V200" s="116">
        <f t="shared" si="26"/>
        <v>0</v>
      </c>
      <c r="W200" s="23"/>
      <c r="X200" s="25"/>
      <c r="Y200" s="26"/>
      <c r="Z200" s="23"/>
    </row>
    <row r="201" spans="8:26" ht="15.75">
      <c r="H201" s="34"/>
      <c r="I201" s="26"/>
      <c r="J201" s="116"/>
      <c r="K201" s="25"/>
      <c r="L201" s="26"/>
      <c r="M201" s="116"/>
      <c r="N201" s="25"/>
      <c r="O201" s="26"/>
      <c r="P201" s="23"/>
      <c r="Q201" s="34"/>
      <c r="R201" s="26"/>
      <c r="S201" s="23"/>
      <c r="T201" s="25">
        <f t="shared" si="24"/>
        <v>0</v>
      </c>
      <c r="U201" s="26">
        <f t="shared" si="25"/>
        <v>0</v>
      </c>
      <c r="V201" s="116">
        <f t="shared" si="26"/>
        <v>0</v>
      </c>
      <c r="W201" s="23"/>
      <c r="X201" s="25"/>
      <c r="Y201" s="26"/>
      <c r="Z201" s="23"/>
    </row>
    <row r="202" spans="8:26" ht="15.75">
      <c r="H202" s="34"/>
      <c r="I202" s="26"/>
      <c r="J202" s="116"/>
      <c r="K202" s="25"/>
      <c r="L202" s="26"/>
      <c r="M202" s="116"/>
      <c r="N202" s="25"/>
      <c r="O202" s="26"/>
      <c r="P202" s="23"/>
      <c r="Q202" s="34"/>
      <c r="R202" s="26"/>
      <c r="S202" s="23"/>
      <c r="T202" s="25">
        <f t="shared" si="24"/>
        <v>0</v>
      </c>
      <c r="U202" s="26">
        <f t="shared" si="25"/>
        <v>0</v>
      </c>
      <c r="V202" s="116">
        <f t="shared" si="26"/>
        <v>0</v>
      </c>
      <c r="W202" s="23"/>
      <c r="X202" s="25"/>
      <c r="Y202" s="26"/>
      <c r="Z202" s="23"/>
    </row>
    <row r="203" spans="8:26" ht="15.75">
      <c r="H203" s="34"/>
      <c r="I203" s="26"/>
      <c r="J203" s="116"/>
      <c r="K203" s="25"/>
      <c r="L203" s="26"/>
      <c r="M203" s="116"/>
      <c r="N203" s="25"/>
      <c r="O203" s="26"/>
      <c r="P203" s="23"/>
      <c r="Q203" s="34"/>
      <c r="R203" s="26"/>
      <c r="S203" s="23"/>
      <c r="T203" s="25">
        <f t="shared" si="24"/>
        <v>0</v>
      </c>
      <c r="U203" s="26">
        <f t="shared" si="25"/>
        <v>0</v>
      </c>
      <c r="V203" s="116">
        <f t="shared" si="26"/>
        <v>0</v>
      </c>
      <c r="W203" s="23"/>
      <c r="X203" s="25"/>
      <c r="Y203" s="26"/>
      <c r="Z203" s="23"/>
    </row>
    <row r="204" spans="8:26" ht="15.75">
      <c r="H204" s="34"/>
      <c r="I204" s="26"/>
      <c r="J204" s="116"/>
      <c r="K204" s="25"/>
      <c r="L204" s="26"/>
      <c r="M204" s="116"/>
      <c r="N204" s="25"/>
      <c r="O204" s="26"/>
      <c r="P204" s="23"/>
      <c r="Q204" s="34"/>
      <c r="R204" s="26"/>
      <c r="S204" s="23"/>
      <c r="T204" s="25">
        <f t="shared" si="24"/>
        <v>0</v>
      </c>
      <c r="U204" s="26">
        <f t="shared" si="25"/>
        <v>0</v>
      </c>
      <c r="V204" s="116">
        <f t="shared" si="26"/>
        <v>0</v>
      </c>
      <c r="W204" s="23"/>
      <c r="X204" s="25"/>
      <c r="Y204" s="26"/>
      <c r="Z204" s="23"/>
    </row>
    <row r="205" spans="8:26" ht="15.75">
      <c r="H205" s="34"/>
      <c r="I205" s="26"/>
      <c r="J205" s="116"/>
      <c r="K205" s="25"/>
      <c r="L205" s="26"/>
      <c r="M205" s="116"/>
      <c r="N205" s="25"/>
      <c r="O205" s="26"/>
      <c r="P205" s="23"/>
      <c r="Q205" s="34"/>
      <c r="R205" s="26"/>
      <c r="S205" s="23"/>
      <c r="T205" s="25">
        <f t="shared" si="24"/>
        <v>0</v>
      </c>
      <c r="U205" s="26">
        <f t="shared" si="25"/>
        <v>0</v>
      </c>
      <c r="V205" s="116">
        <f t="shared" si="26"/>
        <v>0</v>
      </c>
      <c r="W205" s="23"/>
      <c r="X205" s="25"/>
      <c r="Y205" s="26"/>
      <c r="Z205" s="23"/>
    </row>
    <row r="206" spans="8:26" ht="15.75">
      <c r="H206" s="34"/>
      <c r="I206" s="26"/>
      <c r="J206" s="116"/>
      <c r="K206" s="25"/>
      <c r="L206" s="26"/>
      <c r="M206" s="116"/>
      <c r="N206" s="25"/>
      <c r="O206" s="26"/>
      <c r="P206" s="23"/>
      <c r="Q206" s="34"/>
      <c r="R206" s="26"/>
      <c r="S206" s="23"/>
      <c r="T206" s="25">
        <f t="shared" si="24"/>
        <v>0</v>
      </c>
      <c r="U206" s="26">
        <f t="shared" si="25"/>
        <v>0</v>
      </c>
      <c r="V206" s="116">
        <f t="shared" si="26"/>
        <v>0</v>
      </c>
      <c r="W206" s="23"/>
      <c r="X206" s="25"/>
      <c r="Y206" s="26"/>
      <c r="Z206" s="23"/>
    </row>
    <row r="207" spans="8:26" ht="15.75">
      <c r="H207" s="34"/>
      <c r="I207" s="26"/>
      <c r="J207" s="116"/>
      <c r="K207" s="25"/>
      <c r="L207" s="26"/>
      <c r="M207" s="116"/>
      <c r="N207" s="25"/>
      <c r="O207" s="26"/>
      <c r="P207" s="23"/>
      <c r="Q207" s="34"/>
      <c r="R207" s="26"/>
      <c r="S207" s="23"/>
      <c r="T207" s="25">
        <f t="shared" si="24"/>
        <v>0</v>
      </c>
      <c r="U207" s="26">
        <f t="shared" si="25"/>
        <v>0</v>
      </c>
      <c r="V207" s="116">
        <f t="shared" si="26"/>
        <v>0</v>
      </c>
      <c r="W207" s="23"/>
      <c r="X207" s="25"/>
      <c r="Y207" s="26"/>
      <c r="Z207" s="23"/>
    </row>
    <row r="208" spans="8:26" ht="15.75">
      <c r="H208" s="34"/>
      <c r="I208" s="26"/>
      <c r="J208" s="116"/>
      <c r="K208" s="25"/>
      <c r="L208" s="26"/>
      <c r="M208" s="116"/>
      <c r="N208" s="25"/>
      <c r="O208" s="26"/>
      <c r="P208" s="23"/>
      <c r="Q208" s="34"/>
      <c r="R208" s="26"/>
      <c r="S208" s="23"/>
      <c r="T208" s="25">
        <f t="shared" si="24"/>
        <v>0</v>
      </c>
      <c r="U208" s="26">
        <f t="shared" si="25"/>
        <v>0</v>
      </c>
      <c r="V208" s="116">
        <f t="shared" si="26"/>
        <v>0</v>
      </c>
      <c r="W208" s="23"/>
      <c r="X208" s="25"/>
      <c r="Y208" s="26"/>
      <c r="Z208" s="23"/>
    </row>
    <row r="209" spans="8:26" ht="15.75">
      <c r="H209" s="34"/>
      <c r="I209" s="26"/>
      <c r="J209" s="116"/>
      <c r="K209" s="25"/>
      <c r="L209" s="26"/>
      <c r="M209" s="116"/>
      <c r="N209" s="25"/>
      <c r="O209" s="26"/>
      <c r="P209" s="23"/>
      <c r="Q209" s="34"/>
      <c r="R209" s="26"/>
      <c r="S209" s="23"/>
      <c r="T209" s="25">
        <f t="shared" si="24"/>
        <v>0</v>
      </c>
      <c r="U209" s="26">
        <f t="shared" si="25"/>
        <v>0</v>
      </c>
      <c r="V209" s="116">
        <f t="shared" si="26"/>
        <v>0</v>
      </c>
      <c r="W209" s="23"/>
      <c r="X209" s="25"/>
      <c r="Y209" s="26"/>
      <c r="Z209" s="23"/>
    </row>
    <row r="210" spans="8:26" ht="15.75">
      <c r="H210" s="34"/>
      <c r="I210" s="26"/>
      <c r="J210" s="116"/>
      <c r="K210" s="25"/>
      <c r="L210" s="26"/>
      <c r="M210" s="116"/>
      <c r="N210" s="25"/>
      <c r="O210" s="26"/>
      <c r="P210" s="23"/>
      <c r="Q210" s="34"/>
      <c r="R210" s="26"/>
      <c r="S210" s="23"/>
      <c r="T210" s="25">
        <f t="shared" si="24"/>
        <v>0</v>
      </c>
      <c r="U210" s="26">
        <f t="shared" si="25"/>
        <v>0</v>
      </c>
      <c r="V210" s="116">
        <f t="shared" si="26"/>
        <v>0</v>
      </c>
      <c r="W210" s="36"/>
      <c r="X210" s="25"/>
      <c r="Y210" s="26"/>
      <c r="Z210" s="23"/>
    </row>
    <row r="211" spans="8:26" ht="15.75">
      <c r="H211" s="34"/>
      <c r="I211" s="26"/>
      <c r="J211" s="116"/>
      <c r="K211" s="25"/>
      <c r="L211" s="26"/>
      <c r="M211" s="116"/>
      <c r="N211" s="25"/>
      <c r="O211" s="26"/>
      <c r="P211" s="23"/>
      <c r="Q211" s="34"/>
      <c r="R211" s="26"/>
      <c r="S211" s="23"/>
      <c r="T211" s="25">
        <f t="shared" si="24"/>
        <v>0</v>
      </c>
      <c r="U211" s="26">
        <f t="shared" si="25"/>
        <v>0</v>
      </c>
      <c r="V211" s="116">
        <f t="shared" si="26"/>
        <v>0</v>
      </c>
      <c r="W211" s="36"/>
      <c r="X211" s="25"/>
      <c r="Y211" s="26"/>
      <c r="Z211" s="23"/>
    </row>
    <row r="212" spans="8:26" ht="15.75">
      <c r="H212" s="34"/>
      <c r="I212" s="26"/>
      <c r="J212" s="116"/>
      <c r="K212" s="25"/>
      <c r="L212" s="26"/>
      <c r="M212" s="116"/>
      <c r="N212" s="25"/>
      <c r="O212" s="26"/>
      <c r="P212" s="23"/>
      <c r="Q212" s="34"/>
      <c r="R212" s="26"/>
      <c r="S212" s="23"/>
      <c r="T212" s="25">
        <f t="shared" si="24"/>
        <v>0</v>
      </c>
      <c r="U212" s="26">
        <f t="shared" si="25"/>
        <v>0</v>
      </c>
      <c r="V212" s="116">
        <f t="shared" si="26"/>
        <v>0</v>
      </c>
      <c r="W212" s="36"/>
      <c r="X212" s="25"/>
      <c r="Y212" s="26"/>
      <c r="Z212" s="23"/>
    </row>
    <row r="213" spans="8:26" ht="15.75">
      <c r="H213" s="34"/>
      <c r="I213" s="26"/>
      <c r="J213" s="116"/>
      <c r="K213" s="25"/>
      <c r="L213" s="26"/>
      <c r="M213" s="116"/>
      <c r="N213" s="25"/>
      <c r="O213" s="26"/>
      <c r="P213" s="23"/>
      <c r="Q213" s="34"/>
      <c r="R213" s="26"/>
      <c r="S213" s="23"/>
      <c r="T213" s="25">
        <f t="shared" si="24"/>
        <v>0</v>
      </c>
      <c r="U213" s="26">
        <f t="shared" si="25"/>
        <v>0</v>
      </c>
      <c r="V213" s="116">
        <f t="shared" si="26"/>
        <v>0</v>
      </c>
      <c r="W213" s="36"/>
      <c r="X213" s="25"/>
      <c r="Y213" s="26"/>
      <c r="Z213" s="23"/>
    </row>
    <row r="214" spans="8:26" ht="15.75">
      <c r="H214" s="34"/>
      <c r="I214" s="26"/>
      <c r="J214" s="116"/>
      <c r="K214" s="25"/>
      <c r="L214" s="26"/>
      <c r="M214" s="116"/>
      <c r="N214" s="25"/>
      <c r="O214" s="26"/>
      <c r="P214" s="23"/>
      <c r="Q214" s="34"/>
      <c r="R214" s="26"/>
      <c r="S214" s="23"/>
      <c r="T214" s="25">
        <f t="shared" si="24"/>
        <v>0</v>
      </c>
      <c r="U214" s="26">
        <f t="shared" si="25"/>
        <v>0</v>
      </c>
      <c r="V214" s="116">
        <f t="shared" si="26"/>
        <v>0</v>
      </c>
      <c r="W214" s="36"/>
      <c r="X214" s="25"/>
      <c r="Y214" s="26"/>
      <c r="Z214" s="23"/>
    </row>
    <row r="215" spans="8:26" ht="15.75">
      <c r="H215" s="34"/>
      <c r="I215" s="26"/>
      <c r="J215" s="116"/>
      <c r="K215" s="25"/>
      <c r="L215" s="26"/>
      <c r="M215" s="116"/>
      <c r="N215" s="25"/>
      <c r="O215" s="26"/>
      <c r="P215" s="23"/>
      <c r="Q215" s="34"/>
      <c r="R215" s="26"/>
      <c r="S215" s="23"/>
      <c r="T215" s="25">
        <f t="shared" si="24"/>
        <v>0</v>
      </c>
      <c r="U215" s="26">
        <f t="shared" si="25"/>
        <v>0</v>
      </c>
      <c r="V215" s="116">
        <f t="shared" si="26"/>
        <v>0</v>
      </c>
      <c r="W215" s="36"/>
      <c r="X215" s="25"/>
      <c r="Y215" s="26"/>
      <c r="Z215" s="23"/>
    </row>
    <row r="216" spans="8:26" ht="15.75">
      <c r="H216" s="34"/>
      <c r="I216" s="26"/>
      <c r="J216" s="116"/>
      <c r="K216" s="25"/>
      <c r="L216" s="26"/>
      <c r="M216" s="116"/>
      <c r="N216" s="25"/>
      <c r="O216" s="26"/>
      <c r="P216" s="23"/>
      <c r="Q216" s="34"/>
      <c r="R216" s="26"/>
      <c r="S216" s="23"/>
      <c r="T216" s="25">
        <f t="shared" si="24"/>
        <v>0</v>
      </c>
      <c r="U216" s="26">
        <f t="shared" si="25"/>
        <v>0</v>
      </c>
      <c r="V216" s="116">
        <f t="shared" si="26"/>
        <v>0</v>
      </c>
      <c r="W216" s="36"/>
      <c r="X216" s="25"/>
      <c r="Y216" s="26"/>
      <c r="Z216" s="23"/>
    </row>
    <row r="217" spans="8:26" ht="15.75">
      <c r="H217" s="34"/>
      <c r="I217" s="26"/>
      <c r="J217" s="116"/>
      <c r="K217" s="25"/>
      <c r="L217" s="26"/>
      <c r="M217" s="116"/>
      <c r="N217" s="25"/>
      <c r="O217" s="26"/>
      <c r="P217" s="23"/>
      <c r="Q217" s="34"/>
      <c r="R217" s="26"/>
      <c r="S217" s="23"/>
      <c r="T217" s="25">
        <f t="shared" si="24"/>
        <v>0</v>
      </c>
      <c r="U217" s="26">
        <f t="shared" si="25"/>
        <v>0</v>
      </c>
      <c r="V217" s="116">
        <f t="shared" si="26"/>
        <v>0</v>
      </c>
      <c r="W217" s="36"/>
      <c r="X217" s="25"/>
      <c r="Y217" s="26"/>
      <c r="Z217" s="23"/>
    </row>
    <row r="218" spans="8:26" ht="15.75">
      <c r="H218" s="34"/>
      <c r="I218" s="26"/>
      <c r="J218" s="116"/>
      <c r="K218" s="25"/>
      <c r="L218" s="26"/>
      <c r="M218" s="116"/>
      <c r="N218" s="25"/>
      <c r="O218" s="26"/>
      <c r="P218" s="23"/>
      <c r="Q218" s="34"/>
      <c r="R218" s="26"/>
      <c r="S218" s="23"/>
      <c r="T218" s="25">
        <f t="shared" si="24"/>
        <v>0</v>
      </c>
      <c r="U218" s="26">
        <f t="shared" si="25"/>
        <v>0</v>
      </c>
      <c r="V218" s="116">
        <f t="shared" si="26"/>
        <v>0</v>
      </c>
      <c r="W218" s="36"/>
      <c r="X218" s="25"/>
      <c r="Y218" s="26"/>
      <c r="Z218" s="23"/>
    </row>
    <row r="219" spans="8:26" ht="15.75">
      <c r="H219" s="34"/>
      <c r="I219" s="26"/>
      <c r="J219" s="116"/>
      <c r="K219" s="25"/>
      <c r="L219" s="26"/>
      <c r="M219" s="116"/>
      <c r="N219" s="25"/>
      <c r="O219" s="26"/>
      <c r="P219" s="23"/>
      <c r="Q219" s="34"/>
      <c r="R219" s="26"/>
      <c r="S219" s="23"/>
      <c r="T219" s="25">
        <f t="shared" si="24"/>
        <v>0</v>
      </c>
      <c r="U219" s="26">
        <f t="shared" si="25"/>
        <v>0</v>
      </c>
      <c r="V219" s="116">
        <f t="shared" si="26"/>
        <v>0</v>
      </c>
      <c r="W219" s="36"/>
      <c r="X219" s="25"/>
      <c r="Y219" s="26"/>
      <c r="Z219" s="23"/>
    </row>
    <row r="220" spans="8:26" ht="15.75">
      <c r="H220" s="34"/>
      <c r="I220" s="26"/>
      <c r="J220" s="116"/>
      <c r="K220" s="25"/>
      <c r="L220" s="26"/>
      <c r="M220" s="116"/>
      <c r="N220" s="25"/>
      <c r="O220" s="26"/>
      <c r="P220" s="23"/>
      <c r="Q220" s="34"/>
      <c r="R220" s="26"/>
      <c r="S220" s="23"/>
      <c r="T220" s="25">
        <f t="shared" si="24"/>
        <v>0</v>
      </c>
      <c r="U220" s="26">
        <f t="shared" si="25"/>
        <v>0</v>
      </c>
      <c r="V220" s="116">
        <f t="shared" si="26"/>
        <v>0</v>
      </c>
      <c r="W220" s="36"/>
      <c r="X220" s="25"/>
      <c r="Y220" s="26"/>
      <c r="Z220" s="23"/>
    </row>
    <row r="221" spans="8:26" ht="15.75">
      <c r="H221" s="34"/>
      <c r="I221" s="26"/>
      <c r="J221" s="116"/>
      <c r="K221" s="25"/>
      <c r="L221" s="26"/>
      <c r="M221" s="116"/>
      <c r="N221" s="25"/>
      <c r="O221" s="26"/>
      <c r="P221" s="23"/>
      <c r="Q221" s="34"/>
      <c r="R221" s="26"/>
      <c r="S221" s="23"/>
      <c r="T221" s="25">
        <f t="shared" si="24"/>
        <v>0</v>
      </c>
      <c r="U221" s="26">
        <f t="shared" si="25"/>
        <v>0</v>
      </c>
      <c r="V221" s="116">
        <f t="shared" si="26"/>
        <v>0</v>
      </c>
      <c r="W221" s="36"/>
      <c r="X221" s="25"/>
      <c r="Y221" s="26"/>
      <c r="Z221" s="23"/>
    </row>
    <row r="222" spans="8:26" ht="15.75">
      <c r="H222" s="34"/>
      <c r="I222" s="26"/>
      <c r="J222" s="116"/>
      <c r="K222" s="25"/>
      <c r="L222" s="26"/>
      <c r="M222" s="116"/>
      <c r="N222" s="25"/>
      <c r="O222" s="26"/>
      <c r="P222" s="23"/>
      <c r="Q222" s="34"/>
      <c r="R222" s="26"/>
      <c r="S222" s="23"/>
      <c r="T222" s="25">
        <f t="shared" si="24"/>
        <v>0</v>
      </c>
      <c r="U222" s="26">
        <f t="shared" si="25"/>
        <v>0</v>
      </c>
      <c r="V222" s="116">
        <f t="shared" si="26"/>
        <v>0</v>
      </c>
      <c r="W222" s="36"/>
      <c r="X222" s="25"/>
      <c r="Y222" s="26"/>
      <c r="Z222" s="23"/>
    </row>
    <row r="223" spans="8:26" ht="15.75">
      <c r="H223" s="34"/>
      <c r="I223" s="26"/>
      <c r="J223" s="116"/>
      <c r="K223" s="25"/>
      <c r="L223" s="26"/>
      <c r="M223" s="116"/>
      <c r="N223" s="25"/>
      <c r="O223" s="26"/>
      <c r="P223" s="23"/>
      <c r="Q223" s="34"/>
      <c r="R223" s="26"/>
      <c r="S223" s="23"/>
      <c r="T223" s="25">
        <f t="shared" si="24"/>
        <v>0</v>
      </c>
      <c r="U223" s="26">
        <f t="shared" si="25"/>
        <v>0</v>
      </c>
      <c r="V223" s="116">
        <f t="shared" si="26"/>
        <v>0</v>
      </c>
      <c r="W223" s="36"/>
      <c r="X223" s="25"/>
      <c r="Y223" s="26"/>
      <c r="Z223" s="23"/>
    </row>
    <row r="224" spans="8:26" ht="15.75">
      <c r="H224" s="34"/>
      <c r="I224" s="26"/>
      <c r="J224" s="116"/>
      <c r="K224" s="25"/>
      <c r="L224" s="26"/>
      <c r="M224" s="116"/>
      <c r="N224" s="25"/>
      <c r="O224" s="26"/>
      <c r="P224" s="23"/>
      <c r="Q224" s="34"/>
      <c r="R224" s="26"/>
      <c r="S224" s="23"/>
      <c r="T224" s="25">
        <f t="shared" si="24"/>
        <v>0</v>
      </c>
      <c r="U224" s="26">
        <f t="shared" si="25"/>
        <v>0</v>
      </c>
      <c r="V224" s="116">
        <f t="shared" si="26"/>
        <v>0</v>
      </c>
      <c r="W224" s="36"/>
      <c r="X224" s="25"/>
      <c r="Y224" s="26"/>
      <c r="Z224" s="23"/>
    </row>
    <row r="225" spans="8:26" ht="15.75">
      <c r="H225" s="34"/>
      <c r="I225" s="26"/>
      <c r="J225" s="116"/>
      <c r="K225" s="25"/>
      <c r="L225" s="26"/>
      <c r="M225" s="116"/>
      <c r="N225" s="25"/>
      <c r="O225" s="26"/>
      <c r="P225" s="23"/>
      <c r="Q225" s="34"/>
      <c r="R225" s="26"/>
      <c r="S225" s="23"/>
      <c r="T225" s="25">
        <f t="shared" si="24"/>
        <v>0</v>
      </c>
      <c r="U225" s="26">
        <f t="shared" si="25"/>
        <v>0</v>
      </c>
      <c r="V225" s="116">
        <f t="shared" si="26"/>
        <v>0</v>
      </c>
      <c r="W225" s="36"/>
      <c r="X225" s="25"/>
      <c r="Y225" s="26"/>
      <c r="Z225" s="23"/>
    </row>
    <row r="226" spans="8:26" ht="15.75">
      <c r="H226" s="34"/>
      <c r="I226" s="26"/>
      <c r="J226" s="116"/>
      <c r="K226" s="25"/>
      <c r="L226" s="26"/>
      <c r="M226" s="116"/>
      <c r="N226" s="25"/>
      <c r="O226" s="26"/>
      <c r="P226" s="23"/>
      <c r="Q226" s="34"/>
      <c r="R226" s="26"/>
      <c r="S226" s="23"/>
      <c r="T226" s="25">
        <f t="shared" si="24"/>
        <v>0</v>
      </c>
      <c r="U226" s="26">
        <f t="shared" si="25"/>
        <v>0</v>
      </c>
      <c r="V226" s="116">
        <f t="shared" si="26"/>
        <v>0</v>
      </c>
      <c r="W226" s="36"/>
      <c r="X226" s="25"/>
      <c r="Y226" s="26"/>
      <c r="Z226" s="23"/>
    </row>
    <row r="227" spans="8:26" ht="15.75">
      <c r="H227" s="34"/>
      <c r="I227" s="26"/>
      <c r="J227" s="116"/>
      <c r="K227" s="25"/>
      <c r="L227" s="26"/>
      <c r="M227" s="116"/>
      <c r="N227" s="25"/>
      <c r="O227" s="26"/>
      <c r="P227" s="23"/>
      <c r="Q227" s="34"/>
      <c r="R227" s="26"/>
      <c r="S227" s="23"/>
      <c r="T227" s="25">
        <f t="shared" si="24"/>
        <v>0</v>
      </c>
      <c r="U227" s="26">
        <f t="shared" si="25"/>
        <v>0</v>
      </c>
      <c r="V227" s="116">
        <f t="shared" si="26"/>
        <v>0</v>
      </c>
      <c r="W227" s="36"/>
      <c r="X227" s="25"/>
      <c r="Y227" s="26"/>
      <c r="Z227" s="23"/>
    </row>
    <row r="228" spans="8:26" ht="15.75">
      <c r="H228" s="34"/>
      <c r="I228" s="26"/>
      <c r="J228" s="116"/>
      <c r="K228" s="25"/>
      <c r="L228" s="26"/>
      <c r="M228" s="116"/>
      <c r="N228" s="25"/>
      <c r="O228" s="26"/>
      <c r="P228" s="23"/>
      <c r="Q228" s="34"/>
      <c r="R228" s="26"/>
      <c r="S228" s="23"/>
      <c r="T228" s="25">
        <f t="shared" si="24"/>
        <v>0</v>
      </c>
      <c r="U228" s="26">
        <f t="shared" si="25"/>
        <v>0</v>
      </c>
      <c r="V228" s="116">
        <f t="shared" si="26"/>
        <v>0</v>
      </c>
      <c r="W228" s="36"/>
      <c r="X228" s="25"/>
      <c r="Y228" s="26"/>
      <c r="Z228" s="23"/>
    </row>
    <row r="229" spans="8:26" ht="15.75">
      <c r="H229" s="34"/>
      <c r="I229" s="26"/>
      <c r="J229" s="116"/>
      <c r="K229" s="25"/>
      <c r="L229" s="26"/>
      <c r="M229" s="116"/>
      <c r="N229" s="25"/>
      <c r="O229" s="26"/>
      <c r="P229" s="23"/>
      <c r="Q229" s="34"/>
      <c r="R229" s="26"/>
      <c r="S229" s="23"/>
      <c r="T229" s="25">
        <f t="shared" si="24"/>
        <v>0</v>
      </c>
      <c r="U229" s="26">
        <f t="shared" si="25"/>
        <v>0</v>
      </c>
      <c r="V229" s="116">
        <f t="shared" si="26"/>
        <v>0</v>
      </c>
      <c r="W229" s="36"/>
      <c r="X229" s="25"/>
      <c r="Y229" s="26"/>
      <c r="Z229" s="23"/>
    </row>
    <row r="230" spans="8:26" ht="15.75">
      <c r="H230" s="34"/>
      <c r="I230" s="26"/>
      <c r="J230" s="116"/>
      <c r="K230" s="25"/>
      <c r="L230" s="26"/>
      <c r="M230" s="116"/>
      <c r="N230" s="25"/>
      <c r="O230" s="26"/>
      <c r="P230" s="23"/>
      <c r="Q230" s="34"/>
      <c r="R230" s="26"/>
      <c r="S230" s="23"/>
      <c r="T230" s="25">
        <f t="shared" si="24"/>
        <v>0</v>
      </c>
      <c r="U230" s="26">
        <f t="shared" si="25"/>
        <v>0</v>
      </c>
      <c r="V230" s="116">
        <f t="shared" si="26"/>
        <v>0</v>
      </c>
      <c r="W230" s="36"/>
      <c r="X230" s="25"/>
      <c r="Y230" s="26"/>
      <c r="Z230" s="23"/>
    </row>
    <row r="231" spans="8:26" ht="15.75">
      <c r="H231" s="34"/>
      <c r="I231" s="26"/>
      <c r="J231" s="116"/>
      <c r="K231" s="25"/>
      <c r="L231" s="26"/>
      <c r="M231" s="116"/>
      <c r="N231" s="25"/>
      <c r="O231" s="26"/>
      <c r="P231" s="23"/>
      <c r="Q231" s="34"/>
      <c r="R231" s="26"/>
      <c r="S231" s="23"/>
      <c r="T231" s="25">
        <f t="shared" si="24"/>
        <v>0</v>
      </c>
      <c r="U231" s="26">
        <f t="shared" si="25"/>
        <v>0</v>
      </c>
      <c r="V231" s="116">
        <f t="shared" si="26"/>
        <v>0</v>
      </c>
      <c r="W231" s="36"/>
      <c r="X231" s="25"/>
      <c r="Y231" s="26"/>
      <c r="Z231" s="23"/>
    </row>
    <row r="232" spans="8:26" ht="15.75">
      <c r="H232" s="34"/>
      <c r="I232" s="26"/>
      <c r="J232" s="116"/>
      <c r="K232" s="25"/>
      <c r="L232" s="26"/>
      <c r="M232" s="116"/>
      <c r="N232" s="25"/>
      <c r="O232" s="26"/>
      <c r="P232" s="23"/>
      <c r="Q232" s="34"/>
      <c r="R232" s="26"/>
      <c r="S232" s="23"/>
      <c r="T232" s="25">
        <f t="shared" si="24"/>
        <v>0</v>
      </c>
      <c r="U232" s="26">
        <f t="shared" si="25"/>
        <v>0</v>
      </c>
      <c r="V232" s="116">
        <f t="shared" si="26"/>
        <v>0</v>
      </c>
      <c r="W232" s="36"/>
      <c r="X232" s="25"/>
      <c r="Y232" s="26"/>
      <c r="Z232" s="23"/>
    </row>
    <row r="233" spans="8:26" ht="15.75">
      <c r="H233" s="34"/>
      <c r="I233" s="26"/>
      <c r="J233" s="116"/>
      <c r="K233" s="25"/>
      <c r="L233" s="26"/>
      <c r="M233" s="116"/>
      <c r="N233" s="25"/>
      <c r="O233" s="26"/>
      <c r="P233" s="23"/>
      <c r="Q233" s="34"/>
      <c r="R233" s="26"/>
      <c r="S233" s="23"/>
      <c r="T233" s="25">
        <f t="shared" si="24"/>
        <v>0</v>
      </c>
      <c r="U233" s="26">
        <f t="shared" si="25"/>
        <v>0</v>
      </c>
      <c r="V233" s="116">
        <f t="shared" si="26"/>
        <v>0</v>
      </c>
      <c r="W233" s="36"/>
      <c r="X233" s="25"/>
      <c r="Y233" s="26"/>
      <c r="Z233" s="23"/>
    </row>
    <row r="234" spans="8:26" ht="15.75">
      <c r="H234" s="34"/>
      <c r="I234" s="26"/>
      <c r="J234" s="23"/>
      <c r="K234" s="34"/>
      <c r="L234" s="26"/>
      <c r="M234" s="23"/>
      <c r="N234" s="34"/>
      <c r="O234" s="26"/>
      <c r="P234" s="23"/>
      <c r="Q234" s="34"/>
      <c r="R234" s="26"/>
      <c r="S234" s="23"/>
      <c r="T234" s="25">
        <f t="shared" si="24"/>
        <v>0</v>
      </c>
      <c r="U234" s="26">
        <f t="shared" si="25"/>
        <v>0</v>
      </c>
      <c r="V234" s="116">
        <f t="shared" si="26"/>
        <v>0</v>
      </c>
      <c r="W234" s="36"/>
      <c r="X234" s="25"/>
      <c r="Y234" s="26"/>
      <c r="Z234" s="23"/>
    </row>
    <row r="235" spans="8:26" ht="15.75">
      <c r="H235" s="34"/>
      <c r="I235" s="26"/>
      <c r="J235" s="23"/>
      <c r="K235" s="34"/>
      <c r="L235" s="26"/>
      <c r="M235" s="23"/>
      <c r="N235" s="34"/>
      <c r="O235" s="26"/>
      <c r="P235" s="23"/>
      <c r="Q235" s="34"/>
      <c r="R235" s="26"/>
      <c r="S235" s="23"/>
      <c r="T235" s="25">
        <f t="shared" si="24"/>
        <v>0</v>
      </c>
      <c r="U235" s="26">
        <f t="shared" si="25"/>
        <v>0</v>
      </c>
      <c r="V235" s="116">
        <f t="shared" si="26"/>
        <v>0</v>
      </c>
      <c r="W235" s="36"/>
      <c r="X235" s="25"/>
      <c r="Y235" s="26"/>
      <c r="Z235" s="23"/>
    </row>
    <row r="236" spans="8:26" ht="15.75">
      <c r="H236" s="34"/>
      <c r="I236" s="26"/>
      <c r="J236" s="23"/>
      <c r="K236" s="34"/>
      <c r="L236" s="26"/>
      <c r="M236" s="23"/>
      <c r="N236" s="34"/>
      <c r="O236" s="26"/>
      <c r="P236" s="23"/>
      <c r="Q236" s="34"/>
      <c r="R236" s="26"/>
      <c r="S236" s="23"/>
      <c r="T236" s="25">
        <f t="shared" si="24"/>
        <v>0</v>
      </c>
      <c r="U236" s="26">
        <f t="shared" si="25"/>
        <v>0</v>
      </c>
      <c r="V236" s="116">
        <f t="shared" si="26"/>
        <v>0</v>
      </c>
      <c r="W236" s="36"/>
      <c r="X236" s="25"/>
      <c r="Y236" s="26"/>
      <c r="Z236" s="23"/>
    </row>
    <row r="237" spans="8:26" ht="15.75">
      <c r="H237" s="34"/>
      <c r="I237" s="26"/>
      <c r="J237" s="23"/>
      <c r="K237" s="34"/>
      <c r="L237" s="26"/>
      <c r="M237" s="23"/>
      <c r="N237" s="34"/>
      <c r="O237" s="26"/>
      <c r="P237" s="23"/>
      <c r="Q237" s="34"/>
      <c r="R237" s="26"/>
      <c r="S237" s="23"/>
      <c r="T237" s="25">
        <f t="shared" si="24"/>
        <v>0</v>
      </c>
      <c r="U237" s="26">
        <f t="shared" si="25"/>
        <v>0</v>
      </c>
      <c r="V237" s="116">
        <f t="shared" si="26"/>
        <v>0</v>
      </c>
      <c r="W237" s="36"/>
      <c r="X237" s="25"/>
      <c r="Y237" s="26"/>
      <c r="Z237" s="23"/>
    </row>
    <row r="238" spans="8:26" ht="15.75">
      <c r="H238" s="34"/>
      <c r="I238" s="26"/>
      <c r="J238" s="23"/>
      <c r="K238" s="34"/>
      <c r="L238" s="26"/>
      <c r="M238" s="23"/>
      <c r="N238" s="34"/>
      <c r="O238" s="26"/>
      <c r="P238" s="23"/>
      <c r="Q238" s="34"/>
      <c r="R238" s="26"/>
      <c r="S238" s="23"/>
      <c r="T238" s="34">
        <f aca="true" t="shared" si="27" ref="T238:T257">SUM(H238+K238+N238+Q238-X238)</f>
        <v>0</v>
      </c>
      <c r="U238" s="26">
        <f aca="true" t="shared" si="28" ref="U238:U257">SUM(I238+L238+O238+R238-Y238)</f>
        <v>0</v>
      </c>
      <c r="V238" s="23">
        <f aca="true" t="shared" si="29" ref="V238:V257">SUM(J238+M238+P238+S238-Z238)</f>
        <v>0</v>
      </c>
      <c r="W238" s="36"/>
      <c r="X238" s="25"/>
      <c r="Y238" s="26"/>
      <c r="Z238" s="23"/>
    </row>
    <row r="239" spans="8:26" ht="15.75">
      <c r="H239" s="34"/>
      <c r="I239" s="26"/>
      <c r="J239" s="23"/>
      <c r="K239" s="34"/>
      <c r="L239" s="26"/>
      <c r="M239" s="23"/>
      <c r="N239" s="34"/>
      <c r="O239" s="26"/>
      <c r="P239" s="23"/>
      <c r="Q239" s="34"/>
      <c r="R239" s="26"/>
      <c r="S239" s="23"/>
      <c r="T239" s="34">
        <f t="shared" si="27"/>
        <v>0</v>
      </c>
      <c r="U239" s="26">
        <f t="shared" si="28"/>
        <v>0</v>
      </c>
      <c r="V239" s="23">
        <f t="shared" si="29"/>
        <v>0</v>
      </c>
      <c r="W239" s="36"/>
      <c r="X239" s="25"/>
      <c r="Y239" s="26"/>
      <c r="Z239" s="23"/>
    </row>
    <row r="240" spans="8:26" ht="15.75">
      <c r="H240" s="34"/>
      <c r="I240" s="26"/>
      <c r="J240" s="23"/>
      <c r="K240" s="34"/>
      <c r="L240" s="26"/>
      <c r="M240" s="23"/>
      <c r="N240" s="34"/>
      <c r="O240" s="26"/>
      <c r="P240" s="23"/>
      <c r="Q240" s="34"/>
      <c r="R240" s="26"/>
      <c r="S240" s="23"/>
      <c r="T240" s="34">
        <f t="shared" si="27"/>
        <v>0</v>
      </c>
      <c r="U240" s="26">
        <f t="shared" si="28"/>
        <v>0</v>
      </c>
      <c r="V240" s="23">
        <f t="shared" si="29"/>
        <v>0</v>
      </c>
      <c r="W240" s="36"/>
      <c r="X240" s="25"/>
      <c r="Y240" s="26"/>
      <c r="Z240" s="23"/>
    </row>
    <row r="241" spans="8:26" ht="15.75">
      <c r="H241" s="34"/>
      <c r="I241" s="26"/>
      <c r="J241" s="23"/>
      <c r="K241" s="34"/>
      <c r="L241" s="26"/>
      <c r="M241" s="23"/>
      <c r="N241" s="34"/>
      <c r="O241" s="26"/>
      <c r="P241" s="23"/>
      <c r="Q241" s="34"/>
      <c r="R241" s="26"/>
      <c r="S241" s="23"/>
      <c r="T241" s="34">
        <f t="shared" si="27"/>
        <v>0</v>
      </c>
      <c r="U241" s="26">
        <f t="shared" si="28"/>
        <v>0</v>
      </c>
      <c r="V241" s="23">
        <f t="shared" si="29"/>
        <v>0</v>
      </c>
      <c r="W241" s="36"/>
      <c r="X241" s="25"/>
      <c r="Y241" s="26"/>
      <c r="Z241" s="23"/>
    </row>
    <row r="242" spans="8:26" ht="15.75">
      <c r="H242" s="34"/>
      <c r="I242" s="26"/>
      <c r="J242" s="23"/>
      <c r="K242" s="34"/>
      <c r="L242" s="26"/>
      <c r="M242" s="23"/>
      <c r="N242" s="34"/>
      <c r="O242" s="26"/>
      <c r="P242" s="23"/>
      <c r="Q242" s="34"/>
      <c r="R242" s="26"/>
      <c r="S242" s="23"/>
      <c r="T242" s="34">
        <f t="shared" si="27"/>
        <v>0</v>
      </c>
      <c r="U242" s="26">
        <f t="shared" si="28"/>
        <v>0</v>
      </c>
      <c r="V242" s="23">
        <f t="shared" si="29"/>
        <v>0</v>
      </c>
      <c r="W242" s="36"/>
      <c r="X242" s="25"/>
      <c r="Y242" s="26"/>
      <c r="Z242" s="23"/>
    </row>
    <row r="243" spans="8:26" ht="15.75">
      <c r="H243" s="34"/>
      <c r="I243" s="26"/>
      <c r="J243" s="23"/>
      <c r="K243" s="34"/>
      <c r="L243" s="26"/>
      <c r="M243" s="23"/>
      <c r="N243" s="34"/>
      <c r="O243" s="26"/>
      <c r="P243" s="23"/>
      <c r="Q243" s="34"/>
      <c r="R243" s="26"/>
      <c r="S243" s="23"/>
      <c r="T243" s="34">
        <f t="shared" si="27"/>
        <v>0</v>
      </c>
      <c r="U243" s="26">
        <f t="shared" si="28"/>
        <v>0</v>
      </c>
      <c r="V243" s="23">
        <f t="shared" si="29"/>
        <v>0</v>
      </c>
      <c r="W243" s="36"/>
      <c r="X243" s="25"/>
      <c r="Y243" s="26"/>
      <c r="Z243" s="23"/>
    </row>
    <row r="244" spans="8:26" ht="15.75">
      <c r="H244" s="34"/>
      <c r="I244" s="26"/>
      <c r="J244" s="23"/>
      <c r="K244" s="34"/>
      <c r="L244" s="26"/>
      <c r="M244" s="23"/>
      <c r="N244" s="34"/>
      <c r="O244" s="26"/>
      <c r="P244" s="23"/>
      <c r="Q244" s="34"/>
      <c r="R244" s="26"/>
      <c r="S244" s="23"/>
      <c r="T244" s="34">
        <f t="shared" si="27"/>
        <v>0</v>
      </c>
      <c r="U244" s="26">
        <f t="shared" si="28"/>
        <v>0</v>
      </c>
      <c r="V244" s="23">
        <f t="shared" si="29"/>
        <v>0</v>
      </c>
      <c r="W244" s="36"/>
      <c r="X244" s="25"/>
      <c r="Y244" s="26"/>
      <c r="Z244" s="23"/>
    </row>
    <row r="245" spans="8:26" ht="15.75">
      <c r="H245" s="34"/>
      <c r="I245" s="26"/>
      <c r="J245" s="23"/>
      <c r="K245" s="34"/>
      <c r="L245" s="26"/>
      <c r="M245" s="23"/>
      <c r="N245" s="34"/>
      <c r="O245" s="26"/>
      <c r="P245" s="23"/>
      <c r="Q245" s="34"/>
      <c r="R245" s="26"/>
      <c r="S245" s="23"/>
      <c r="T245" s="34">
        <f t="shared" si="27"/>
        <v>0</v>
      </c>
      <c r="U245" s="26">
        <f t="shared" si="28"/>
        <v>0</v>
      </c>
      <c r="V245" s="23">
        <f t="shared" si="29"/>
        <v>0</v>
      </c>
      <c r="W245" s="36"/>
      <c r="X245" s="25"/>
      <c r="Y245" s="26"/>
      <c r="Z245" s="23"/>
    </row>
    <row r="246" spans="8:26" ht="15.75">
      <c r="H246" s="34"/>
      <c r="I246" s="26"/>
      <c r="J246" s="23"/>
      <c r="K246" s="34"/>
      <c r="L246" s="26"/>
      <c r="M246" s="23"/>
      <c r="N246" s="34"/>
      <c r="O246" s="26"/>
      <c r="P246" s="23"/>
      <c r="Q246" s="34"/>
      <c r="R246" s="26"/>
      <c r="S246" s="23"/>
      <c r="T246" s="34">
        <f t="shared" si="27"/>
        <v>0</v>
      </c>
      <c r="U246" s="26">
        <f t="shared" si="28"/>
        <v>0</v>
      </c>
      <c r="V246" s="23">
        <f t="shared" si="29"/>
        <v>0</v>
      </c>
      <c r="W246" s="36"/>
      <c r="X246" s="25"/>
      <c r="Y246" s="26"/>
      <c r="Z246" s="23"/>
    </row>
    <row r="247" spans="8:26" ht="15.75">
      <c r="H247" s="34"/>
      <c r="I247" s="26"/>
      <c r="J247" s="23"/>
      <c r="K247" s="34"/>
      <c r="L247" s="26"/>
      <c r="M247" s="23"/>
      <c r="N247" s="34"/>
      <c r="O247" s="26"/>
      <c r="P247" s="23"/>
      <c r="Q247" s="34"/>
      <c r="R247" s="26"/>
      <c r="S247" s="23"/>
      <c r="T247" s="34">
        <f t="shared" si="27"/>
        <v>0</v>
      </c>
      <c r="U247" s="26">
        <f t="shared" si="28"/>
        <v>0</v>
      </c>
      <c r="V247" s="23">
        <f t="shared" si="29"/>
        <v>0</v>
      </c>
      <c r="W247" s="36"/>
      <c r="X247" s="25"/>
      <c r="Y247" s="26"/>
      <c r="Z247" s="23"/>
    </row>
    <row r="248" spans="8:26" ht="15.75">
      <c r="H248" s="34"/>
      <c r="I248" s="26"/>
      <c r="J248" s="23"/>
      <c r="K248" s="34"/>
      <c r="L248" s="26"/>
      <c r="M248" s="23"/>
      <c r="N248" s="34"/>
      <c r="O248" s="26"/>
      <c r="P248" s="23"/>
      <c r="Q248" s="34"/>
      <c r="R248" s="26"/>
      <c r="S248" s="23"/>
      <c r="T248" s="34">
        <f t="shared" si="27"/>
        <v>0</v>
      </c>
      <c r="U248" s="26">
        <f t="shared" si="28"/>
        <v>0</v>
      </c>
      <c r="V248" s="23">
        <f t="shared" si="29"/>
        <v>0</v>
      </c>
      <c r="W248" s="36"/>
      <c r="X248" s="25"/>
      <c r="Y248" s="26"/>
      <c r="Z248" s="23"/>
    </row>
    <row r="249" spans="8:26" ht="15.75">
      <c r="H249" s="34"/>
      <c r="I249" s="26"/>
      <c r="J249" s="23"/>
      <c r="K249" s="34"/>
      <c r="L249" s="26"/>
      <c r="M249" s="23"/>
      <c r="N249" s="34"/>
      <c r="O249" s="26"/>
      <c r="P249" s="23"/>
      <c r="Q249" s="34"/>
      <c r="R249" s="26"/>
      <c r="S249" s="23"/>
      <c r="T249" s="34">
        <f t="shared" si="27"/>
        <v>0</v>
      </c>
      <c r="U249" s="26">
        <f t="shared" si="28"/>
        <v>0</v>
      </c>
      <c r="V249" s="23">
        <f t="shared" si="29"/>
        <v>0</v>
      </c>
      <c r="W249" s="36"/>
      <c r="X249" s="25"/>
      <c r="Y249" s="26"/>
      <c r="Z249" s="23"/>
    </row>
    <row r="250" spans="8:26" ht="15.75">
      <c r="H250" s="34"/>
      <c r="I250" s="26"/>
      <c r="J250" s="23"/>
      <c r="K250" s="34"/>
      <c r="L250" s="26"/>
      <c r="M250" s="23"/>
      <c r="N250" s="34"/>
      <c r="O250" s="26"/>
      <c r="P250" s="23"/>
      <c r="Q250" s="34"/>
      <c r="R250" s="26"/>
      <c r="S250" s="23"/>
      <c r="T250" s="34">
        <f t="shared" si="27"/>
        <v>0</v>
      </c>
      <c r="U250" s="26">
        <f t="shared" si="28"/>
        <v>0</v>
      </c>
      <c r="V250" s="23">
        <f t="shared" si="29"/>
        <v>0</v>
      </c>
      <c r="W250" s="36"/>
      <c r="X250" s="25"/>
      <c r="Y250" s="26"/>
      <c r="Z250" s="23"/>
    </row>
    <row r="251" spans="8:26" ht="15.75">
      <c r="H251" s="34"/>
      <c r="I251" s="26"/>
      <c r="J251" s="23"/>
      <c r="K251" s="34"/>
      <c r="L251" s="26"/>
      <c r="M251" s="23"/>
      <c r="N251" s="34"/>
      <c r="O251" s="26"/>
      <c r="P251" s="23"/>
      <c r="Q251" s="34"/>
      <c r="R251" s="26"/>
      <c r="S251" s="23"/>
      <c r="T251" s="34">
        <f t="shared" si="27"/>
        <v>0</v>
      </c>
      <c r="U251" s="26">
        <f t="shared" si="28"/>
        <v>0</v>
      </c>
      <c r="V251" s="23">
        <f t="shared" si="29"/>
        <v>0</v>
      </c>
      <c r="W251" s="36"/>
      <c r="X251" s="25"/>
      <c r="Y251" s="26"/>
      <c r="Z251" s="23"/>
    </row>
    <row r="252" spans="8:26" ht="15.75">
      <c r="H252" s="34"/>
      <c r="I252" s="26"/>
      <c r="J252" s="23"/>
      <c r="K252" s="34"/>
      <c r="L252" s="26"/>
      <c r="M252" s="23"/>
      <c r="N252" s="34"/>
      <c r="O252" s="26"/>
      <c r="P252" s="23"/>
      <c r="Q252" s="34"/>
      <c r="R252" s="26"/>
      <c r="S252" s="23"/>
      <c r="T252" s="34">
        <f t="shared" si="27"/>
        <v>0</v>
      </c>
      <c r="U252" s="26">
        <f t="shared" si="28"/>
        <v>0</v>
      </c>
      <c r="V252" s="23">
        <f t="shared" si="29"/>
        <v>0</v>
      </c>
      <c r="W252" s="36"/>
      <c r="X252" s="25"/>
      <c r="Y252" s="26"/>
      <c r="Z252" s="23"/>
    </row>
    <row r="253" spans="8:26" ht="15.75">
      <c r="H253" s="34"/>
      <c r="I253" s="26"/>
      <c r="J253" s="23"/>
      <c r="K253" s="34"/>
      <c r="L253" s="26"/>
      <c r="M253" s="23"/>
      <c r="N253" s="34"/>
      <c r="O253" s="26"/>
      <c r="P253" s="23"/>
      <c r="Q253" s="34"/>
      <c r="R253" s="26"/>
      <c r="S253" s="23"/>
      <c r="T253" s="34">
        <f t="shared" si="27"/>
        <v>0</v>
      </c>
      <c r="U253" s="26">
        <f t="shared" si="28"/>
        <v>0</v>
      </c>
      <c r="V253" s="23">
        <f t="shared" si="29"/>
        <v>0</v>
      </c>
      <c r="W253" s="36"/>
      <c r="X253" s="25"/>
      <c r="Y253" s="26"/>
      <c r="Z253" s="23"/>
    </row>
    <row r="254" spans="8:26" ht="15.75">
      <c r="H254" s="34"/>
      <c r="I254" s="26"/>
      <c r="J254" s="23"/>
      <c r="K254" s="34"/>
      <c r="L254" s="26"/>
      <c r="M254" s="23"/>
      <c r="N254" s="34"/>
      <c r="O254" s="26"/>
      <c r="P254" s="23"/>
      <c r="Q254" s="34"/>
      <c r="R254" s="26"/>
      <c r="S254" s="23"/>
      <c r="T254" s="34">
        <f t="shared" si="27"/>
        <v>0</v>
      </c>
      <c r="U254" s="26">
        <f t="shared" si="28"/>
        <v>0</v>
      </c>
      <c r="V254" s="23">
        <f t="shared" si="29"/>
        <v>0</v>
      </c>
      <c r="W254" s="36"/>
      <c r="X254" s="25"/>
      <c r="Y254" s="26"/>
      <c r="Z254" s="23"/>
    </row>
    <row r="255" spans="8:26" ht="15.75">
      <c r="H255" s="34"/>
      <c r="I255" s="26"/>
      <c r="J255" s="23"/>
      <c r="K255" s="34"/>
      <c r="L255" s="26"/>
      <c r="M255" s="23"/>
      <c r="N255" s="34"/>
      <c r="O255" s="26"/>
      <c r="P255" s="23"/>
      <c r="Q255" s="34"/>
      <c r="R255" s="26"/>
      <c r="S255" s="23"/>
      <c r="T255" s="34">
        <f t="shared" si="27"/>
        <v>0</v>
      </c>
      <c r="U255" s="26">
        <f t="shared" si="28"/>
        <v>0</v>
      </c>
      <c r="V255" s="23">
        <f t="shared" si="29"/>
        <v>0</v>
      </c>
      <c r="W255" s="36"/>
      <c r="X255" s="25"/>
      <c r="Y255" s="26"/>
      <c r="Z255" s="23"/>
    </row>
    <row r="256" spans="8:26" ht="15.75">
      <c r="H256" s="34"/>
      <c r="I256" s="26"/>
      <c r="J256" s="23"/>
      <c r="K256" s="34"/>
      <c r="L256" s="26"/>
      <c r="M256" s="23"/>
      <c r="N256" s="34"/>
      <c r="O256" s="26"/>
      <c r="P256" s="23"/>
      <c r="Q256" s="34"/>
      <c r="R256" s="26"/>
      <c r="S256" s="23"/>
      <c r="T256" s="34">
        <f t="shared" si="27"/>
        <v>0</v>
      </c>
      <c r="U256" s="26">
        <f t="shared" si="28"/>
        <v>0</v>
      </c>
      <c r="V256" s="23">
        <f t="shared" si="29"/>
        <v>0</v>
      </c>
      <c r="W256" s="36"/>
      <c r="X256" s="25"/>
      <c r="Y256" s="26"/>
      <c r="Z256" s="23"/>
    </row>
    <row r="257" spans="8:26" ht="15.75">
      <c r="H257" s="34"/>
      <c r="I257" s="26"/>
      <c r="J257" s="23"/>
      <c r="K257" s="34"/>
      <c r="L257" s="26"/>
      <c r="M257" s="23"/>
      <c r="N257" s="34"/>
      <c r="O257" s="26"/>
      <c r="P257" s="23"/>
      <c r="Q257" s="34"/>
      <c r="R257" s="26"/>
      <c r="S257" s="23"/>
      <c r="T257" s="34">
        <f t="shared" si="27"/>
        <v>0</v>
      </c>
      <c r="U257" s="26">
        <f t="shared" si="28"/>
        <v>0</v>
      </c>
      <c r="V257" s="23">
        <f t="shared" si="29"/>
        <v>0</v>
      </c>
      <c r="W257" s="36"/>
      <c r="X257" s="25"/>
      <c r="Y257" s="26"/>
      <c r="Z257" s="23"/>
    </row>
  </sheetData>
  <sheetProtection/>
  <mergeCells count="1">
    <mergeCell ref="C1:V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scale="82" r:id="rId1"/>
  <rowBreaks count="2" manualBreakCount="2">
    <brk id="124" min="1" max="25" man="1"/>
    <brk id="172" min="1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M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8.7109375" style="0" customWidth="1"/>
    <col min="3" max="6" width="12.00390625" style="0" customWidth="1"/>
    <col min="7" max="7" width="9.140625" style="39" customWidth="1"/>
    <col min="10" max="10" width="9.7109375" style="0" bestFit="1" customWidth="1"/>
  </cols>
  <sheetData>
    <row r="1" spans="2:8" ht="18" customHeight="1">
      <c r="B1" s="94" t="s">
        <v>343</v>
      </c>
      <c r="C1" s="39"/>
      <c r="D1" s="39"/>
      <c r="E1" s="39"/>
      <c r="F1" s="39"/>
      <c r="H1" s="59"/>
    </row>
    <row r="2" spans="2:8" ht="18" customHeight="1">
      <c r="B2" s="61"/>
      <c r="C2" s="39"/>
      <c r="D2" s="39"/>
      <c r="E2" s="39"/>
      <c r="F2" s="39"/>
      <c r="G2" s="93"/>
      <c r="H2" s="59"/>
    </row>
    <row r="3" spans="2:8" ht="15.75">
      <c r="B3" s="95" t="s">
        <v>345</v>
      </c>
      <c r="C3" s="96" t="s">
        <v>346</v>
      </c>
      <c r="D3" s="96"/>
      <c r="E3" s="96"/>
      <c r="F3" s="96"/>
      <c r="G3" s="149" t="s">
        <v>344</v>
      </c>
      <c r="H3" s="149" t="s">
        <v>347</v>
      </c>
    </row>
    <row r="4" spans="2:8" ht="28.5" customHeight="1">
      <c r="B4" s="97" t="s">
        <v>348</v>
      </c>
      <c r="C4" s="113" t="s">
        <v>349</v>
      </c>
      <c r="D4" s="113" t="s">
        <v>350</v>
      </c>
      <c r="E4" s="113" t="s">
        <v>351</v>
      </c>
      <c r="F4" s="113" t="s">
        <v>352</v>
      </c>
      <c r="G4" s="150"/>
      <c r="H4" s="150"/>
    </row>
    <row r="5" spans="2:13" ht="18" customHeight="1">
      <c r="B5" s="98" t="s">
        <v>350</v>
      </c>
      <c r="C5" s="99">
        <v>21</v>
      </c>
      <c r="D5" s="99">
        <v>33</v>
      </c>
      <c r="E5" s="99">
        <v>20</v>
      </c>
      <c r="F5" s="99">
        <v>21</v>
      </c>
      <c r="G5" s="100">
        <f>SUM(C5:F5)</f>
        <v>95</v>
      </c>
      <c r="H5" s="240">
        <f>G5/COUNTIF(C5:F5,"&gt;0,1")</f>
        <v>23.75</v>
      </c>
      <c r="M5" s="60"/>
    </row>
    <row r="6" spans="2:13" ht="18" customHeight="1">
      <c r="B6" s="101" t="s">
        <v>352</v>
      </c>
      <c r="C6" s="102">
        <v>31</v>
      </c>
      <c r="D6" s="102">
        <v>31</v>
      </c>
      <c r="E6" s="102">
        <v>22</v>
      </c>
      <c r="F6" s="102">
        <v>42</v>
      </c>
      <c r="G6" s="103">
        <f>SUM(B6:F6)</f>
        <v>126</v>
      </c>
      <c r="H6" s="104">
        <f>G6/COUNTIF(C6:F6,"&gt;0,1")</f>
        <v>31.5</v>
      </c>
      <c r="M6" s="60"/>
    </row>
    <row r="7" spans="2:13" ht="18" customHeight="1">
      <c r="B7" s="101" t="s">
        <v>349</v>
      </c>
      <c r="C7" s="102">
        <v>24</v>
      </c>
      <c r="D7" s="102">
        <v>17</v>
      </c>
      <c r="E7" s="102">
        <v>19</v>
      </c>
      <c r="F7" s="102">
        <v>19</v>
      </c>
      <c r="G7" s="103">
        <f>SUM(B7:F7)</f>
        <v>79</v>
      </c>
      <c r="H7" s="104">
        <f>G7/COUNTIF(C7:F7,"&gt;0,1")</f>
        <v>19.75</v>
      </c>
      <c r="M7" s="60"/>
    </row>
    <row r="8" spans="2:13" ht="18" customHeight="1">
      <c r="B8" s="105" t="s">
        <v>351</v>
      </c>
      <c r="C8" s="106">
        <v>27</v>
      </c>
      <c r="D8" s="106">
        <v>22</v>
      </c>
      <c r="E8" s="106">
        <v>39</v>
      </c>
      <c r="F8" s="106">
        <v>24</v>
      </c>
      <c r="G8" s="107">
        <f>SUM(B8:F8)</f>
        <v>112</v>
      </c>
      <c r="H8" s="108">
        <f>G8/COUNTIF(C8:F8,"&gt;0,1")</f>
        <v>28</v>
      </c>
      <c r="M8" s="60"/>
    </row>
    <row r="9" spans="2:13" ht="18" customHeight="1">
      <c r="B9" s="109" t="s">
        <v>353</v>
      </c>
      <c r="C9" s="110">
        <f>SUM(C5:C8)</f>
        <v>103</v>
      </c>
      <c r="D9" s="111">
        <f>SUM(D5:D8)</f>
        <v>103</v>
      </c>
      <c r="E9" s="111">
        <f>SUM(E5:E8)</f>
        <v>100</v>
      </c>
      <c r="F9" s="111">
        <f>SUM(F5:F8)</f>
        <v>106</v>
      </c>
      <c r="G9" s="110">
        <f>SUM(B9:F9)</f>
        <v>412</v>
      </c>
      <c r="H9" s="112">
        <f>G9/COUNTIF(C9:F9,"&gt;0,1")</f>
        <v>103</v>
      </c>
      <c r="M9" s="60"/>
    </row>
  </sheetData>
  <sheetProtection/>
  <mergeCells count="2">
    <mergeCell ref="G3:G4"/>
    <mergeCell ref="H3:H4"/>
  </mergeCells>
  <printOptions horizontalCentered="1"/>
  <pageMargins left="0.7874015748031497" right="0.7874015748031497" top="0.98425196850393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19"/>
  <sheetViews>
    <sheetView zoomScalePageLayoutView="0" workbookViewId="0" topLeftCell="B1">
      <pane ySplit="6" topLeftCell="BM7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2.7109375" style="0" customWidth="1"/>
    <col min="2" max="2" width="4.7109375" style="42" customWidth="1"/>
    <col min="3" max="3" width="18.7109375" style="43" customWidth="1"/>
    <col min="4" max="4" width="5.00390625" style="0" bestFit="1" customWidth="1"/>
    <col min="5" max="5" width="5.421875" style="0" bestFit="1" customWidth="1"/>
    <col min="6" max="6" width="5.7109375" style="32" customWidth="1"/>
    <col min="7" max="7" width="3.7109375" style="5" customWidth="1"/>
    <col min="8" max="8" width="5.8515625" style="2" bestFit="1" customWidth="1"/>
    <col min="9" max="9" width="5.7109375" style="32" customWidth="1"/>
    <col min="10" max="10" width="3.7109375" style="5" customWidth="1"/>
    <col min="11" max="11" width="5.8515625" style="2" bestFit="1" customWidth="1"/>
    <col min="12" max="12" width="5.7109375" style="32" customWidth="1"/>
    <col min="13" max="13" width="3.7109375" style="5" customWidth="1"/>
    <col min="14" max="14" width="5.8515625" style="2" bestFit="1" customWidth="1"/>
    <col min="15" max="15" width="5.7109375" style="32" customWidth="1"/>
    <col min="16" max="16" width="3.7109375" style="5" customWidth="1"/>
    <col min="17" max="17" width="5.8515625" style="2" bestFit="1" customWidth="1"/>
    <col min="18" max="18" width="5.7109375" style="32" customWidth="1"/>
    <col min="19" max="19" width="3.7109375" style="5" customWidth="1"/>
    <col min="20" max="20" width="5.8515625" style="2" bestFit="1" customWidth="1"/>
    <col min="21" max="21" width="2.7109375" style="35" customWidth="1"/>
    <col min="22" max="22" width="5.7109375" style="5" customWidth="1"/>
    <col min="23" max="23" width="3.7109375" style="5" customWidth="1"/>
    <col min="24" max="24" width="5.8515625" style="2" bestFit="1" customWidth="1"/>
  </cols>
  <sheetData>
    <row r="1" spans="3:21" ht="15">
      <c r="C1" s="139" t="s">
        <v>339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2"/>
    </row>
    <row r="2" spans="3:24" ht="15"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40"/>
      <c r="X2" s="5"/>
    </row>
    <row r="3" spans="5:21" ht="15">
      <c r="E3" s="39"/>
      <c r="F3" s="37"/>
      <c r="G3" s="37"/>
      <c r="H3" s="38"/>
      <c r="I3" s="37"/>
      <c r="J3" s="37"/>
      <c r="K3" s="38"/>
      <c r="L3" s="37"/>
      <c r="M3" s="37"/>
      <c r="N3" s="38"/>
      <c r="O3" s="37"/>
      <c r="P3" s="37"/>
      <c r="Q3" s="38"/>
      <c r="R3" s="37"/>
      <c r="S3" s="37"/>
      <c r="T3" s="38"/>
      <c r="U3" s="12"/>
    </row>
    <row r="4" spans="7:23" ht="15">
      <c r="G4" s="2" t="s">
        <v>333</v>
      </c>
      <c r="J4" s="2" t="s">
        <v>334</v>
      </c>
      <c r="M4" s="2" t="s">
        <v>335</v>
      </c>
      <c r="P4" s="2" t="s">
        <v>336</v>
      </c>
      <c r="S4" s="31" t="s">
        <v>337</v>
      </c>
      <c r="W4" s="2" t="s">
        <v>338</v>
      </c>
    </row>
    <row r="5" spans="3:24" ht="15">
      <c r="C5" s="44" t="s">
        <v>18</v>
      </c>
      <c r="D5" s="16" t="s">
        <v>20</v>
      </c>
      <c r="E5" s="13" t="s">
        <v>21</v>
      </c>
      <c r="F5" s="33" t="s">
        <v>30</v>
      </c>
      <c r="G5" s="13" t="s">
        <v>16</v>
      </c>
      <c r="H5" s="13" t="s">
        <v>31</v>
      </c>
      <c r="I5" s="33" t="s">
        <v>30</v>
      </c>
      <c r="J5" s="13" t="s">
        <v>16</v>
      </c>
      <c r="K5" s="13" t="s">
        <v>31</v>
      </c>
      <c r="L5" s="33" t="s">
        <v>30</v>
      </c>
      <c r="M5" s="13" t="s">
        <v>16</v>
      </c>
      <c r="N5" s="13" t="s">
        <v>31</v>
      </c>
      <c r="O5" s="33" t="s">
        <v>30</v>
      </c>
      <c r="P5" s="13" t="s">
        <v>16</v>
      </c>
      <c r="Q5" s="13" t="s">
        <v>31</v>
      </c>
      <c r="R5" s="33" t="s">
        <v>30</v>
      </c>
      <c r="S5" s="13" t="s">
        <v>16</v>
      </c>
      <c r="T5" s="13" t="s">
        <v>31</v>
      </c>
      <c r="V5" s="41" t="s">
        <v>30</v>
      </c>
      <c r="W5" s="41" t="s">
        <v>16</v>
      </c>
      <c r="X5" s="41" t="s">
        <v>31</v>
      </c>
    </row>
    <row r="6" spans="3:24" ht="9" customHeight="1">
      <c r="C6" s="45"/>
      <c r="D6" s="22"/>
      <c r="E6" s="22"/>
      <c r="F6" s="34"/>
      <c r="G6" s="26"/>
      <c r="H6" s="46"/>
      <c r="I6" s="34"/>
      <c r="J6" s="26"/>
      <c r="K6" s="46"/>
      <c r="L6" s="34"/>
      <c r="M6" s="26"/>
      <c r="N6" s="46"/>
      <c r="O6" s="34"/>
      <c r="P6" s="26"/>
      <c r="Q6" s="46"/>
      <c r="R6" s="34"/>
      <c r="S6" s="26"/>
      <c r="T6" s="46"/>
      <c r="U6" s="36"/>
      <c r="V6" s="25"/>
      <c r="W6" s="26"/>
      <c r="X6" s="23"/>
    </row>
    <row r="7" spans="2:24" ht="15.75">
      <c r="B7" s="42">
        <v>1</v>
      </c>
      <c r="C7" s="45" t="s">
        <v>38</v>
      </c>
      <c r="D7" s="22" t="s">
        <v>4</v>
      </c>
      <c r="E7" s="22" t="s">
        <v>341</v>
      </c>
      <c r="F7" s="34">
        <v>80</v>
      </c>
      <c r="G7" s="26">
        <v>42</v>
      </c>
      <c r="H7" s="46">
        <v>78</v>
      </c>
      <c r="I7" s="34">
        <v>82</v>
      </c>
      <c r="J7" s="26">
        <v>45</v>
      </c>
      <c r="K7" s="46">
        <v>100</v>
      </c>
      <c r="L7" s="34">
        <v>91</v>
      </c>
      <c r="M7" s="26">
        <v>47</v>
      </c>
      <c r="N7" s="46"/>
      <c r="O7" s="34">
        <v>76</v>
      </c>
      <c r="P7" s="26">
        <v>40</v>
      </c>
      <c r="Q7" s="46">
        <v>116</v>
      </c>
      <c r="R7" s="34">
        <f aca="true" t="shared" si="0" ref="R7:T10">SUM(F7+I7+L7+O7-V7)</f>
        <v>329</v>
      </c>
      <c r="S7" s="26">
        <f t="shared" si="0"/>
        <v>174</v>
      </c>
      <c r="T7" s="46">
        <f t="shared" si="0"/>
        <v>294</v>
      </c>
      <c r="U7" s="36"/>
      <c r="V7" s="25"/>
      <c r="W7" s="26"/>
      <c r="X7" s="23"/>
    </row>
    <row r="8" spans="2:24" ht="15.75">
      <c r="B8" s="42">
        <v>2</v>
      </c>
      <c r="C8" s="45" t="s">
        <v>36</v>
      </c>
      <c r="D8" s="22" t="s">
        <v>4</v>
      </c>
      <c r="E8" s="22" t="s">
        <v>341</v>
      </c>
      <c r="F8" s="34">
        <v>83</v>
      </c>
      <c r="G8" s="26">
        <v>46</v>
      </c>
      <c r="H8" s="46">
        <v>64</v>
      </c>
      <c r="I8" s="34">
        <v>77</v>
      </c>
      <c r="J8" s="26">
        <v>45</v>
      </c>
      <c r="K8" s="46">
        <v>105</v>
      </c>
      <c r="L8" s="34">
        <v>74</v>
      </c>
      <c r="M8" s="26">
        <v>40</v>
      </c>
      <c r="N8" s="46"/>
      <c r="O8" s="34">
        <v>82</v>
      </c>
      <c r="P8" s="26">
        <v>45</v>
      </c>
      <c r="Q8" s="46">
        <v>123</v>
      </c>
      <c r="R8" s="34">
        <f t="shared" si="0"/>
        <v>316</v>
      </c>
      <c r="S8" s="26">
        <f t="shared" si="0"/>
        <v>176</v>
      </c>
      <c r="T8" s="46">
        <f t="shared" si="0"/>
        <v>292</v>
      </c>
      <c r="U8" s="36"/>
      <c r="V8" s="25"/>
      <c r="W8" s="26"/>
      <c r="X8" s="23"/>
    </row>
    <row r="9" spans="2:24" ht="15.75">
      <c r="B9" s="42">
        <v>3</v>
      </c>
      <c r="C9" s="117" t="s">
        <v>41</v>
      </c>
      <c r="D9" s="119" t="s">
        <v>4</v>
      </c>
      <c r="E9" s="119" t="s">
        <v>341</v>
      </c>
      <c r="F9" s="120">
        <v>79</v>
      </c>
      <c r="G9" s="121">
        <v>41</v>
      </c>
      <c r="H9" s="129">
        <v>68</v>
      </c>
      <c r="I9" s="120">
        <v>70</v>
      </c>
      <c r="J9" s="121">
        <v>41</v>
      </c>
      <c r="K9" s="129">
        <v>79</v>
      </c>
      <c r="L9" s="120">
        <v>59</v>
      </c>
      <c r="M9" s="121">
        <v>33</v>
      </c>
      <c r="N9" s="129"/>
      <c r="O9" s="120">
        <v>84</v>
      </c>
      <c r="P9" s="121">
        <v>47</v>
      </c>
      <c r="Q9" s="129">
        <v>106</v>
      </c>
      <c r="R9" s="120">
        <f t="shared" si="0"/>
        <v>292</v>
      </c>
      <c r="S9" s="121">
        <f t="shared" si="0"/>
        <v>162</v>
      </c>
      <c r="T9" s="130">
        <f t="shared" si="0"/>
        <v>253</v>
      </c>
      <c r="U9" s="36"/>
      <c r="V9" s="25"/>
      <c r="W9" s="26"/>
      <c r="X9" s="23"/>
    </row>
    <row r="10" spans="2:24" ht="15.75">
      <c r="B10" s="42">
        <v>4</v>
      </c>
      <c r="C10" s="45" t="s">
        <v>45</v>
      </c>
      <c r="D10" s="22" t="s">
        <v>4</v>
      </c>
      <c r="E10" s="22" t="s">
        <v>341</v>
      </c>
      <c r="F10" s="34">
        <v>76</v>
      </c>
      <c r="G10" s="26">
        <v>44</v>
      </c>
      <c r="H10" s="46">
        <v>78</v>
      </c>
      <c r="I10" s="34">
        <v>43</v>
      </c>
      <c r="J10" s="26">
        <v>24</v>
      </c>
      <c r="K10" s="46">
        <v>66</v>
      </c>
      <c r="L10" s="34"/>
      <c r="M10" s="26"/>
      <c r="N10" s="46"/>
      <c r="O10" s="34">
        <v>82</v>
      </c>
      <c r="P10" s="26">
        <v>44</v>
      </c>
      <c r="Q10" s="46">
        <v>104</v>
      </c>
      <c r="R10" s="34">
        <f t="shared" si="0"/>
        <v>201</v>
      </c>
      <c r="S10" s="26">
        <f t="shared" si="0"/>
        <v>112</v>
      </c>
      <c r="T10" s="46">
        <f t="shared" si="0"/>
        <v>248</v>
      </c>
      <c r="U10" s="36"/>
      <c r="V10" s="25"/>
      <c r="W10" s="26"/>
      <c r="X10" s="23"/>
    </row>
    <row r="11" spans="3:24" ht="15.75">
      <c r="C11" s="45"/>
      <c r="D11" s="22"/>
      <c r="E11" s="22"/>
      <c r="F11" s="34"/>
      <c r="G11" s="26"/>
      <c r="H11" s="46"/>
      <c r="I11" s="34"/>
      <c r="J11" s="26"/>
      <c r="K11" s="46"/>
      <c r="L11" s="34"/>
      <c r="M11" s="26"/>
      <c r="N11" s="46"/>
      <c r="O11" s="34"/>
      <c r="P11" s="26"/>
      <c r="Q11" s="46"/>
      <c r="R11" s="34"/>
      <c r="S11" s="26"/>
      <c r="T11" s="46"/>
      <c r="U11" s="36"/>
      <c r="V11" s="25"/>
      <c r="W11" s="26"/>
      <c r="X11" s="23"/>
    </row>
    <row r="12" spans="3:24" ht="15.75">
      <c r="C12" s="45"/>
      <c r="D12" s="22"/>
      <c r="E12" s="22"/>
      <c r="F12" s="34"/>
      <c r="G12" s="26"/>
      <c r="H12" s="46"/>
      <c r="I12" s="34"/>
      <c r="J12" s="26"/>
      <c r="K12" s="46"/>
      <c r="L12" s="34"/>
      <c r="M12" s="26"/>
      <c r="N12" s="46"/>
      <c r="O12" s="34"/>
      <c r="P12" s="26"/>
      <c r="Q12" s="46"/>
      <c r="R12" s="34"/>
      <c r="S12" s="26"/>
      <c r="T12" s="46"/>
      <c r="U12" s="36"/>
      <c r="V12" s="25"/>
      <c r="W12" s="26"/>
      <c r="X12" s="23"/>
    </row>
    <row r="13" spans="2:24" ht="15.75">
      <c r="B13" s="42">
        <v>1</v>
      </c>
      <c r="C13" s="45" t="s">
        <v>38</v>
      </c>
      <c r="D13" s="22" t="s">
        <v>4</v>
      </c>
      <c r="E13" s="22" t="s">
        <v>5</v>
      </c>
      <c r="F13" s="34">
        <v>88</v>
      </c>
      <c r="G13" s="26">
        <v>47</v>
      </c>
      <c r="H13" s="46">
        <v>90</v>
      </c>
      <c r="I13" s="34">
        <v>84</v>
      </c>
      <c r="J13" s="26">
        <v>48</v>
      </c>
      <c r="K13" s="46">
        <v>105</v>
      </c>
      <c r="L13" s="34">
        <v>82</v>
      </c>
      <c r="M13" s="26">
        <v>43</v>
      </c>
      <c r="N13" s="46"/>
      <c r="O13" s="34"/>
      <c r="P13" s="26"/>
      <c r="Q13" s="46"/>
      <c r="R13" s="34">
        <f aca="true" t="shared" si="1" ref="R13:T14">SUM(F13+I13+L13+O13-V13)</f>
        <v>254</v>
      </c>
      <c r="S13" s="26">
        <f t="shared" si="1"/>
        <v>138</v>
      </c>
      <c r="T13" s="46">
        <f t="shared" si="1"/>
        <v>195</v>
      </c>
      <c r="U13" s="36"/>
      <c r="V13" s="25"/>
      <c r="W13" s="26"/>
      <c r="X13" s="23"/>
    </row>
    <row r="14" spans="2:24" ht="15.75">
      <c r="B14" s="42">
        <v>2</v>
      </c>
      <c r="C14" s="45" t="s">
        <v>41</v>
      </c>
      <c r="D14" s="22" t="s">
        <v>4</v>
      </c>
      <c r="E14" s="22" t="s">
        <v>5</v>
      </c>
      <c r="F14" s="34">
        <v>34</v>
      </c>
      <c r="G14" s="26">
        <v>20</v>
      </c>
      <c r="H14" s="46">
        <v>20</v>
      </c>
      <c r="I14" s="34"/>
      <c r="J14" s="26"/>
      <c r="K14" s="46"/>
      <c r="L14" s="34">
        <v>61</v>
      </c>
      <c r="M14" s="26">
        <v>35</v>
      </c>
      <c r="N14" s="46"/>
      <c r="O14" s="34"/>
      <c r="P14" s="26"/>
      <c r="Q14" s="46"/>
      <c r="R14" s="34">
        <f t="shared" si="1"/>
        <v>95</v>
      </c>
      <c r="S14" s="26">
        <f t="shared" si="1"/>
        <v>55</v>
      </c>
      <c r="T14" s="46">
        <f t="shared" si="1"/>
        <v>20</v>
      </c>
      <c r="U14" s="36"/>
      <c r="V14" s="25"/>
      <c r="W14" s="26"/>
      <c r="X14" s="23"/>
    </row>
    <row r="15" spans="3:24" ht="15.75">
      <c r="C15" s="45"/>
      <c r="D15" s="22"/>
      <c r="E15" s="22"/>
      <c r="F15" s="34"/>
      <c r="G15" s="26"/>
      <c r="H15" s="46"/>
      <c r="I15" s="34"/>
      <c r="J15" s="26"/>
      <c r="K15" s="46"/>
      <c r="L15" s="34"/>
      <c r="M15" s="26"/>
      <c r="N15" s="46"/>
      <c r="O15" s="34"/>
      <c r="P15" s="26"/>
      <c r="Q15" s="46"/>
      <c r="R15" s="34"/>
      <c r="S15" s="26"/>
      <c r="T15" s="46"/>
      <c r="U15" s="36"/>
      <c r="V15" s="25"/>
      <c r="W15" s="26"/>
      <c r="X15" s="23"/>
    </row>
    <row r="16" spans="2:24" ht="15.75">
      <c r="B16" s="42">
        <v>1</v>
      </c>
      <c r="C16" s="45" t="s">
        <v>45</v>
      </c>
      <c r="D16" s="22" t="s">
        <v>4</v>
      </c>
      <c r="E16" s="22"/>
      <c r="F16" s="34">
        <v>138</v>
      </c>
      <c r="G16" s="26">
        <v>74</v>
      </c>
      <c r="H16" s="46">
        <v>156</v>
      </c>
      <c r="I16" s="34">
        <v>138</v>
      </c>
      <c r="J16" s="26">
        <v>76</v>
      </c>
      <c r="K16" s="46">
        <v>227</v>
      </c>
      <c r="L16" s="34">
        <v>142</v>
      </c>
      <c r="M16" s="26">
        <v>76</v>
      </c>
      <c r="N16" s="46"/>
      <c r="O16" s="34">
        <v>140</v>
      </c>
      <c r="P16" s="26">
        <v>78</v>
      </c>
      <c r="Q16" s="46">
        <v>204</v>
      </c>
      <c r="R16" s="34">
        <f aca="true" t="shared" si="2" ref="R16:T19">SUM(F16+I16+L16+O16-V16)</f>
        <v>558</v>
      </c>
      <c r="S16" s="26">
        <f t="shared" si="2"/>
        <v>304</v>
      </c>
      <c r="T16" s="46">
        <f t="shared" si="2"/>
        <v>587</v>
      </c>
      <c r="U16" s="36"/>
      <c r="V16" s="25"/>
      <c r="W16" s="26"/>
      <c r="X16" s="23"/>
    </row>
    <row r="17" spans="2:24" ht="15.75">
      <c r="B17" s="42">
        <v>2</v>
      </c>
      <c r="C17" s="45" t="s">
        <v>36</v>
      </c>
      <c r="D17" s="22" t="s">
        <v>4</v>
      </c>
      <c r="E17" s="22"/>
      <c r="F17" s="34">
        <v>143</v>
      </c>
      <c r="G17" s="26">
        <v>75</v>
      </c>
      <c r="H17" s="46">
        <v>153</v>
      </c>
      <c r="I17" s="34">
        <v>139</v>
      </c>
      <c r="J17" s="26">
        <v>78</v>
      </c>
      <c r="K17" s="46">
        <v>214</v>
      </c>
      <c r="L17" s="34">
        <v>137</v>
      </c>
      <c r="M17" s="26">
        <v>74</v>
      </c>
      <c r="N17" s="46"/>
      <c r="O17" s="34">
        <v>136</v>
      </c>
      <c r="P17" s="26">
        <v>75</v>
      </c>
      <c r="Q17" s="46">
        <v>187</v>
      </c>
      <c r="R17" s="34">
        <f t="shared" si="2"/>
        <v>555</v>
      </c>
      <c r="S17" s="26">
        <f t="shared" si="2"/>
        <v>302</v>
      </c>
      <c r="T17" s="46">
        <f t="shared" si="2"/>
        <v>554</v>
      </c>
      <c r="U17" s="36"/>
      <c r="V17" s="25"/>
      <c r="W17" s="26"/>
      <c r="X17" s="23"/>
    </row>
    <row r="18" spans="2:24" ht="15.75">
      <c r="B18" s="42">
        <v>3</v>
      </c>
      <c r="C18" s="45" t="s">
        <v>38</v>
      </c>
      <c r="D18" s="22" t="s">
        <v>4</v>
      </c>
      <c r="E18" s="22"/>
      <c r="F18" s="34">
        <v>137</v>
      </c>
      <c r="G18" s="26">
        <v>73</v>
      </c>
      <c r="H18" s="46">
        <v>147</v>
      </c>
      <c r="I18" s="34">
        <v>135</v>
      </c>
      <c r="J18" s="26">
        <v>74</v>
      </c>
      <c r="K18" s="46">
        <v>202</v>
      </c>
      <c r="L18" s="34">
        <v>142</v>
      </c>
      <c r="M18" s="26">
        <v>78</v>
      </c>
      <c r="N18" s="46"/>
      <c r="O18" s="34">
        <v>137</v>
      </c>
      <c r="P18" s="26">
        <v>26</v>
      </c>
      <c r="Q18" s="46">
        <v>204</v>
      </c>
      <c r="R18" s="34">
        <f t="shared" si="2"/>
        <v>551</v>
      </c>
      <c r="S18" s="26">
        <f t="shared" si="2"/>
        <v>251</v>
      </c>
      <c r="T18" s="46">
        <f t="shared" si="2"/>
        <v>553</v>
      </c>
      <c r="U18" s="36"/>
      <c r="V18" s="25"/>
      <c r="W18" s="26"/>
      <c r="X18" s="23"/>
    </row>
    <row r="19" spans="2:24" ht="15.75">
      <c r="B19" s="42">
        <v>4</v>
      </c>
      <c r="C19" s="45" t="s">
        <v>41</v>
      </c>
      <c r="D19" s="22" t="s">
        <v>4</v>
      </c>
      <c r="E19" s="47"/>
      <c r="F19" s="34">
        <v>140</v>
      </c>
      <c r="G19" s="26">
        <v>74</v>
      </c>
      <c r="H19" s="46">
        <v>116</v>
      </c>
      <c r="I19" s="34">
        <v>131</v>
      </c>
      <c r="J19" s="26">
        <v>74</v>
      </c>
      <c r="K19" s="46">
        <v>175</v>
      </c>
      <c r="L19" s="34">
        <v>131</v>
      </c>
      <c r="M19" s="26">
        <v>70</v>
      </c>
      <c r="N19" s="46"/>
      <c r="O19" s="34">
        <v>131</v>
      </c>
      <c r="P19" s="26">
        <v>72</v>
      </c>
      <c r="Q19" s="46">
        <v>191</v>
      </c>
      <c r="R19" s="34">
        <f t="shared" si="2"/>
        <v>533</v>
      </c>
      <c r="S19" s="26">
        <f t="shared" si="2"/>
        <v>290</v>
      </c>
      <c r="T19" s="46">
        <f t="shared" si="2"/>
        <v>482</v>
      </c>
      <c r="U19" s="36"/>
      <c r="V19" s="25"/>
      <c r="W19" s="26"/>
      <c r="X19" s="23"/>
    </row>
    <row r="20" spans="3:24" ht="15.75">
      <c r="C20" s="45"/>
      <c r="D20" s="22"/>
      <c r="E20" s="22"/>
      <c r="F20" s="34"/>
      <c r="G20" s="26"/>
      <c r="H20" s="46"/>
      <c r="I20" s="34"/>
      <c r="J20" s="26"/>
      <c r="K20" s="46"/>
      <c r="L20" s="34"/>
      <c r="M20" s="26"/>
      <c r="N20" s="46"/>
      <c r="O20" s="34"/>
      <c r="P20" s="26"/>
      <c r="Q20" s="46"/>
      <c r="R20" s="34"/>
      <c r="S20" s="26"/>
      <c r="T20" s="46"/>
      <c r="U20" s="36"/>
      <c r="V20" s="25"/>
      <c r="W20" s="26"/>
      <c r="X20" s="23"/>
    </row>
    <row r="21" spans="2:24" ht="15.75">
      <c r="B21" s="42">
        <v>1</v>
      </c>
      <c r="C21" s="45" t="s">
        <v>45</v>
      </c>
      <c r="D21" s="22" t="s">
        <v>342</v>
      </c>
      <c r="E21" s="22"/>
      <c r="F21" s="34">
        <v>95</v>
      </c>
      <c r="G21" s="26">
        <v>50</v>
      </c>
      <c r="H21" s="46">
        <v>11</v>
      </c>
      <c r="I21" s="34">
        <v>93</v>
      </c>
      <c r="J21" s="26">
        <v>52</v>
      </c>
      <c r="K21" s="46">
        <v>156</v>
      </c>
      <c r="L21" s="34">
        <v>94</v>
      </c>
      <c r="M21" s="26">
        <v>51</v>
      </c>
      <c r="N21" s="46"/>
      <c r="O21" s="34">
        <v>95</v>
      </c>
      <c r="P21" s="26">
        <v>50</v>
      </c>
      <c r="Q21" s="46">
        <v>152</v>
      </c>
      <c r="R21" s="34">
        <f aca="true" t="shared" si="3" ref="R21:T24">SUM(F21+I21+L21+O21-V21)</f>
        <v>377</v>
      </c>
      <c r="S21" s="26">
        <f t="shared" si="3"/>
        <v>203</v>
      </c>
      <c r="T21" s="46">
        <f t="shared" si="3"/>
        <v>319</v>
      </c>
      <c r="U21" s="36"/>
      <c r="V21" s="25"/>
      <c r="W21" s="26"/>
      <c r="X21" s="23"/>
    </row>
    <row r="22" spans="2:24" ht="15.75">
      <c r="B22" s="42">
        <v>2</v>
      </c>
      <c r="C22" s="45" t="s">
        <v>38</v>
      </c>
      <c r="D22" s="22" t="s">
        <v>342</v>
      </c>
      <c r="E22" s="22"/>
      <c r="F22" s="34">
        <v>93</v>
      </c>
      <c r="G22" s="26">
        <v>50</v>
      </c>
      <c r="H22" s="46">
        <v>109</v>
      </c>
      <c r="I22" s="34">
        <v>91</v>
      </c>
      <c r="J22" s="26">
        <v>51</v>
      </c>
      <c r="K22" s="46">
        <v>132</v>
      </c>
      <c r="L22" s="34">
        <v>93</v>
      </c>
      <c r="M22" s="26">
        <v>50</v>
      </c>
      <c r="N22" s="46"/>
      <c r="O22" s="34">
        <v>95</v>
      </c>
      <c r="P22" s="26">
        <v>51</v>
      </c>
      <c r="Q22" s="46">
        <v>148</v>
      </c>
      <c r="R22" s="34">
        <f t="shared" si="3"/>
        <v>372</v>
      </c>
      <c r="S22" s="26">
        <f t="shared" si="3"/>
        <v>202</v>
      </c>
      <c r="T22" s="46">
        <f t="shared" si="3"/>
        <v>389</v>
      </c>
      <c r="U22" s="36"/>
      <c r="V22" s="25"/>
      <c r="W22" s="26"/>
      <c r="X22" s="23"/>
    </row>
    <row r="23" spans="2:24" ht="15.75">
      <c r="B23" s="42">
        <v>3</v>
      </c>
      <c r="C23" s="45" t="s">
        <v>36</v>
      </c>
      <c r="D23" s="22" t="s">
        <v>342</v>
      </c>
      <c r="E23" s="22"/>
      <c r="F23" s="34">
        <v>93</v>
      </c>
      <c r="G23" s="26">
        <v>50</v>
      </c>
      <c r="H23" s="46">
        <v>98</v>
      </c>
      <c r="I23" s="34">
        <v>93</v>
      </c>
      <c r="J23" s="26">
        <v>50</v>
      </c>
      <c r="K23" s="46">
        <v>148</v>
      </c>
      <c r="L23" s="34">
        <v>86</v>
      </c>
      <c r="M23" s="26">
        <v>49</v>
      </c>
      <c r="N23" s="46"/>
      <c r="O23" s="34">
        <v>91</v>
      </c>
      <c r="P23" s="26">
        <v>50</v>
      </c>
      <c r="Q23" s="46">
        <v>128</v>
      </c>
      <c r="R23" s="34">
        <f t="shared" si="3"/>
        <v>363</v>
      </c>
      <c r="S23" s="26">
        <f t="shared" si="3"/>
        <v>199</v>
      </c>
      <c r="T23" s="46">
        <f t="shared" si="3"/>
        <v>374</v>
      </c>
      <c r="U23" s="36"/>
      <c r="V23" s="25"/>
      <c r="W23" s="26"/>
      <c r="X23" s="23"/>
    </row>
    <row r="24" spans="2:24" ht="15.75">
      <c r="B24" s="42">
        <v>4</v>
      </c>
      <c r="C24" s="45" t="s">
        <v>41</v>
      </c>
      <c r="D24" s="22" t="s">
        <v>342</v>
      </c>
      <c r="E24" s="22"/>
      <c r="F24" s="34">
        <v>84</v>
      </c>
      <c r="G24" s="26">
        <v>47</v>
      </c>
      <c r="H24" s="46">
        <v>65</v>
      </c>
      <c r="I24" s="34">
        <v>76</v>
      </c>
      <c r="J24" s="26">
        <v>44</v>
      </c>
      <c r="K24" s="46">
        <v>86</v>
      </c>
      <c r="L24" s="34">
        <v>87</v>
      </c>
      <c r="M24" s="26">
        <v>49</v>
      </c>
      <c r="N24" s="46"/>
      <c r="O24" s="34">
        <v>84</v>
      </c>
      <c r="P24" s="26">
        <v>48</v>
      </c>
      <c r="Q24" s="46">
        <v>126</v>
      </c>
      <c r="R24" s="34">
        <f t="shared" si="3"/>
        <v>331</v>
      </c>
      <c r="S24" s="26">
        <f t="shared" si="3"/>
        <v>188</v>
      </c>
      <c r="T24" s="46">
        <f t="shared" si="3"/>
        <v>277</v>
      </c>
      <c r="U24" s="36"/>
      <c r="V24" s="25"/>
      <c r="W24" s="26"/>
      <c r="X24" s="23"/>
    </row>
    <row r="25" spans="3:24" ht="15.75">
      <c r="C25" s="45"/>
      <c r="D25" s="22"/>
      <c r="E25" s="22"/>
      <c r="F25" s="34"/>
      <c r="G25" s="26"/>
      <c r="H25" s="46"/>
      <c r="I25" s="34"/>
      <c r="J25" s="26"/>
      <c r="K25" s="46"/>
      <c r="L25" s="34"/>
      <c r="M25" s="26"/>
      <c r="N25" s="46"/>
      <c r="O25" s="34"/>
      <c r="P25" s="26"/>
      <c r="Q25" s="46"/>
      <c r="R25" s="34"/>
      <c r="S25" s="26"/>
      <c r="T25" s="46"/>
      <c r="U25" s="36"/>
      <c r="V25" s="25"/>
      <c r="W25" s="26"/>
      <c r="X25" s="23"/>
    </row>
    <row r="26" spans="3:24" ht="15.75">
      <c r="C26" s="45"/>
      <c r="D26" s="22"/>
      <c r="E26" s="22"/>
      <c r="F26" s="34"/>
      <c r="G26" s="26"/>
      <c r="H26" s="46"/>
      <c r="I26" s="34"/>
      <c r="J26" s="26"/>
      <c r="K26" s="46"/>
      <c r="L26" s="34"/>
      <c r="M26" s="26"/>
      <c r="N26" s="46"/>
      <c r="O26" s="34"/>
      <c r="P26" s="26"/>
      <c r="Q26" s="46"/>
      <c r="R26" s="34"/>
      <c r="S26" s="26"/>
      <c r="T26" s="46"/>
      <c r="U26" s="36"/>
      <c r="V26" s="25"/>
      <c r="W26" s="26"/>
      <c r="X26" s="23"/>
    </row>
    <row r="27" spans="3:24" ht="15.75">
      <c r="C27" s="45"/>
      <c r="D27" s="22"/>
      <c r="E27" s="22"/>
      <c r="F27" s="34"/>
      <c r="G27" s="26"/>
      <c r="H27" s="46"/>
      <c r="I27" s="34"/>
      <c r="J27" s="26"/>
      <c r="K27" s="46"/>
      <c r="L27" s="34"/>
      <c r="M27" s="26"/>
      <c r="N27" s="46"/>
      <c r="O27" s="34"/>
      <c r="P27" s="26"/>
      <c r="Q27" s="46"/>
      <c r="R27" s="34"/>
      <c r="S27" s="26"/>
      <c r="T27" s="46"/>
      <c r="U27" s="36"/>
      <c r="V27" s="25"/>
      <c r="W27" s="26"/>
      <c r="X27" s="23"/>
    </row>
    <row r="28" spans="3:24" ht="15.75">
      <c r="C28" s="45"/>
      <c r="D28" s="22"/>
      <c r="E28" s="22"/>
      <c r="F28" s="34"/>
      <c r="G28" s="26"/>
      <c r="H28" s="46"/>
      <c r="I28" s="34"/>
      <c r="J28" s="26"/>
      <c r="K28" s="46"/>
      <c r="L28" s="34"/>
      <c r="M28" s="26"/>
      <c r="N28" s="46"/>
      <c r="O28" s="34"/>
      <c r="P28" s="26"/>
      <c r="Q28" s="46"/>
      <c r="R28" s="34"/>
      <c r="S28" s="26"/>
      <c r="T28" s="46"/>
      <c r="U28" s="36"/>
      <c r="V28" s="25"/>
      <c r="W28" s="26"/>
      <c r="X28" s="23"/>
    </row>
    <row r="29" spans="3:24" ht="15.75">
      <c r="C29" s="45"/>
      <c r="D29" s="22"/>
      <c r="E29" s="22"/>
      <c r="F29" s="34"/>
      <c r="G29" s="26"/>
      <c r="H29" s="46"/>
      <c r="I29" s="34"/>
      <c r="J29" s="26"/>
      <c r="K29" s="46"/>
      <c r="L29" s="34"/>
      <c r="M29" s="26"/>
      <c r="N29" s="46"/>
      <c r="O29" s="34"/>
      <c r="P29" s="26"/>
      <c r="Q29" s="46"/>
      <c r="R29" s="34"/>
      <c r="S29" s="26"/>
      <c r="T29" s="46"/>
      <c r="U29" s="36"/>
      <c r="V29" s="25"/>
      <c r="W29" s="26"/>
      <c r="X29" s="23"/>
    </row>
    <row r="30" spans="3:24" ht="15.75">
      <c r="C30" s="45"/>
      <c r="D30" s="22"/>
      <c r="E30" s="22"/>
      <c r="F30" s="34"/>
      <c r="G30" s="26"/>
      <c r="H30" s="46"/>
      <c r="I30" s="34"/>
      <c r="J30" s="26"/>
      <c r="K30" s="46"/>
      <c r="L30" s="34"/>
      <c r="M30" s="26"/>
      <c r="N30" s="46"/>
      <c r="O30" s="34"/>
      <c r="P30" s="26"/>
      <c r="Q30" s="46"/>
      <c r="R30" s="34"/>
      <c r="S30" s="26"/>
      <c r="T30" s="46"/>
      <c r="U30" s="36"/>
      <c r="V30" s="25"/>
      <c r="W30" s="26"/>
      <c r="X30" s="23"/>
    </row>
    <row r="31" spans="3:24" ht="15.75">
      <c r="C31" s="45"/>
      <c r="D31" s="22"/>
      <c r="E31" s="22"/>
      <c r="F31" s="34"/>
      <c r="G31" s="26"/>
      <c r="H31" s="46"/>
      <c r="I31" s="34"/>
      <c r="J31" s="26"/>
      <c r="K31" s="46"/>
      <c r="L31" s="34"/>
      <c r="M31" s="26"/>
      <c r="N31" s="46"/>
      <c r="O31" s="34"/>
      <c r="P31" s="26"/>
      <c r="Q31" s="46"/>
      <c r="R31" s="34"/>
      <c r="S31" s="26"/>
      <c r="T31" s="46"/>
      <c r="U31" s="36"/>
      <c r="V31" s="25"/>
      <c r="W31" s="26"/>
      <c r="X31" s="23"/>
    </row>
    <row r="32" spans="3:24" ht="15.75">
      <c r="C32" s="45"/>
      <c r="D32" s="22"/>
      <c r="E32" s="22"/>
      <c r="F32" s="34"/>
      <c r="G32" s="26"/>
      <c r="H32" s="46"/>
      <c r="I32" s="34"/>
      <c r="J32" s="26"/>
      <c r="K32" s="46"/>
      <c r="L32" s="34"/>
      <c r="M32" s="26"/>
      <c r="N32" s="46"/>
      <c r="O32" s="34"/>
      <c r="P32" s="26"/>
      <c r="Q32" s="46"/>
      <c r="R32" s="34"/>
      <c r="S32" s="26"/>
      <c r="T32" s="46"/>
      <c r="U32" s="36"/>
      <c r="V32" s="25"/>
      <c r="W32" s="26"/>
      <c r="X32" s="23"/>
    </row>
    <row r="33" spans="3:24" ht="15.75">
      <c r="C33" s="45"/>
      <c r="D33" s="22"/>
      <c r="E33" s="22"/>
      <c r="F33" s="34"/>
      <c r="G33" s="26"/>
      <c r="H33" s="46"/>
      <c r="I33" s="34"/>
      <c r="J33" s="26"/>
      <c r="K33" s="46"/>
      <c r="L33" s="34"/>
      <c r="M33" s="26"/>
      <c r="N33" s="46"/>
      <c r="O33" s="34"/>
      <c r="P33" s="26"/>
      <c r="Q33" s="46"/>
      <c r="R33" s="34"/>
      <c r="S33" s="26"/>
      <c r="T33" s="46"/>
      <c r="U33" s="36"/>
      <c r="V33" s="25"/>
      <c r="W33" s="26"/>
      <c r="X33" s="23"/>
    </row>
    <row r="34" spans="3:24" ht="15.75">
      <c r="C34" s="45"/>
      <c r="D34" s="22"/>
      <c r="E34" s="22"/>
      <c r="F34" s="34"/>
      <c r="G34" s="26"/>
      <c r="H34" s="46"/>
      <c r="I34" s="34"/>
      <c r="J34" s="26"/>
      <c r="K34" s="46"/>
      <c r="L34" s="34"/>
      <c r="M34" s="26"/>
      <c r="N34" s="46"/>
      <c r="O34" s="34"/>
      <c r="P34" s="26"/>
      <c r="Q34" s="46"/>
      <c r="R34" s="34"/>
      <c r="S34" s="26"/>
      <c r="T34" s="46"/>
      <c r="U34" s="36"/>
      <c r="V34" s="25"/>
      <c r="W34" s="26"/>
      <c r="X34" s="23"/>
    </row>
    <row r="35" spans="3:24" ht="15.75">
      <c r="C35" s="45"/>
      <c r="D35" s="22"/>
      <c r="E35" s="22"/>
      <c r="F35" s="34"/>
      <c r="G35" s="26"/>
      <c r="H35" s="46"/>
      <c r="I35" s="34"/>
      <c r="J35" s="26"/>
      <c r="K35" s="46"/>
      <c r="L35" s="34"/>
      <c r="M35" s="26"/>
      <c r="N35" s="46"/>
      <c r="O35" s="34"/>
      <c r="P35" s="26"/>
      <c r="Q35" s="46"/>
      <c r="R35" s="34"/>
      <c r="S35" s="26"/>
      <c r="T35" s="46"/>
      <c r="U35" s="36"/>
      <c r="V35" s="25"/>
      <c r="W35" s="26"/>
      <c r="X35" s="23"/>
    </row>
    <row r="36" spans="3:24" ht="15.75">
      <c r="C36" s="45"/>
      <c r="D36" s="22"/>
      <c r="E36" s="22"/>
      <c r="F36" s="34"/>
      <c r="G36" s="26"/>
      <c r="H36" s="46"/>
      <c r="I36" s="34"/>
      <c r="J36" s="26"/>
      <c r="K36" s="46"/>
      <c r="L36" s="34"/>
      <c r="M36" s="26"/>
      <c r="N36" s="46"/>
      <c r="O36" s="34"/>
      <c r="P36" s="26"/>
      <c r="Q36" s="46"/>
      <c r="R36" s="34"/>
      <c r="S36" s="26"/>
      <c r="T36" s="46"/>
      <c r="U36" s="36"/>
      <c r="V36" s="25"/>
      <c r="W36" s="26"/>
      <c r="X36" s="23"/>
    </row>
    <row r="37" spans="3:24" ht="15.75">
      <c r="C37" s="45"/>
      <c r="D37" s="22"/>
      <c r="E37" s="22"/>
      <c r="F37" s="34"/>
      <c r="G37" s="26"/>
      <c r="H37" s="46"/>
      <c r="I37" s="34"/>
      <c r="J37" s="26"/>
      <c r="K37" s="46"/>
      <c r="L37" s="34"/>
      <c r="M37" s="26"/>
      <c r="N37" s="46"/>
      <c r="O37" s="34"/>
      <c r="P37" s="26"/>
      <c r="Q37" s="46"/>
      <c r="R37" s="34"/>
      <c r="S37" s="26"/>
      <c r="T37" s="46"/>
      <c r="U37" s="36"/>
      <c r="V37" s="25"/>
      <c r="W37" s="26"/>
      <c r="X37" s="23"/>
    </row>
    <row r="38" spans="3:24" ht="15.75">
      <c r="C38" s="45"/>
      <c r="D38" s="22"/>
      <c r="E38" s="22"/>
      <c r="F38" s="34"/>
      <c r="G38" s="26"/>
      <c r="H38" s="46"/>
      <c r="I38" s="34"/>
      <c r="J38" s="26"/>
      <c r="K38" s="46"/>
      <c r="L38" s="34"/>
      <c r="M38" s="26"/>
      <c r="N38" s="46"/>
      <c r="O38" s="34"/>
      <c r="P38" s="26"/>
      <c r="Q38" s="46"/>
      <c r="R38" s="34"/>
      <c r="S38" s="26"/>
      <c r="T38" s="46"/>
      <c r="U38" s="36"/>
      <c r="V38" s="25"/>
      <c r="W38" s="26"/>
      <c r="X38" s="23"/>
    </row>
    <row r="39" spans="3:24" ht="15.75">
      <c r="C39" s="45"/>
      <c r="D39" s="22"/>
      <c r="E39" s="22"/>
      <c r="F39" s="34"/>
      <c r="G39" s="26"/>
      <c r="H39" s="46"/>
      <c r="I39" s="34"/>
      <c r="J39" s="26"/>
      <c r="K39" s="46"/>
      <c r="L39" s="34"/>
      <c r="M39" s="26"/>
      <c r="N39" s="46"/>
      <c r="O39" s="34"/>
      <c r="P39" s="26"/>
      <c r="Q39" s="46"/>
      <c r="R39" s="34"/>
      <c r="S39" s="26"/>
      <c r="T39" s="46"/>
      <c r="U39" s="36"/>
      <c r="V39" s="25"/>
      <c r="W39" s="26"/>
      <c r="X39" s="23"/>
    </row>
    <row r="40" spans="3:24" ht="15.75">
      <c r="C40" s="45"/>
      <c r="D40" s="22"/>
      <c r="E40" s="22"/>
      <c r="F40" s="34"/>
      <c r="G40" s="26"/>
      <c r="H40" s="46"/>
      <c r="I40" s="34"/>
      <c r="J40" s="26"/>
      <c r="K40" s="46"/>
      <c r="L40" s="34"/>
      <c r="M40" s="26"/>
      <c r="N40" s="46"/>
      <c r="O40" s="34"/>
      <c r="P40" s="26"/>
      <c r="Q40" s="46"/>
      <c r="R40" s="34"/>
      <c r="S40" s="26"/>
      <c r="T40" s="46"/>
      <c r="U40" s="36"/>
      <c r="V40" s="25"/>
      <c r="W40" s="26"/>
      <c r="X40" s="23"/>
    </row>
    <row r="41" spans="2:24" ht="15.75">
      <c r="B41" s="42">
        <v>1</v>
      </c>
      <c r="C41" s="45" t="s">
        <v>36</v>
      </c>
      <c r="D41" s="22" t="s">
        <v>3</v>
      </c>
      <c r="E41" s="22"/>
      <c r="F41" s="34"/>
      <c r="G41" s="26"/>
      <c r="H41" s="46"/>
      <c r="I41" s="34"/>
      <c r="J41" s="26"/>
      <c r="K41" s="46"/>
      <c r="L41" s="34"/>
      <c r="M41" s="26"/>
      <c r="N41" s="46"/>
      <c r="O41" s="34"/>
      <c r="P41" s="26"/>
      <c r="Q41" s="46"/>
      <c r="R41" s="34">
        <f aca="true" t="shared" si="4" ref="R41:R49">SUM(F41+I41+L41+O41-V41)</f>
        <v>0</v>
      </c>
      <c r="S41" s="26">
        <f aca="true" t="shared" si="5" ref="S41:S49">SUM(G41+J41+M41+P41-W41)</f>
        <v>0</v>
      </c>
      <c r="T41" s="46">
        <f aca="true" t="shared" si="6" ref="T41:T49">SUM(H41+K41+N41+Q41-X41)</f>
        <v>0</v>
      </c>
      <c r="U41" s="36"/>
      <c r="V41" s="25"/>
      <c r="W41" s="26"/>
      <c r="X41" s="23"/>
    </row>
    <row r="42" spans="2:24" ht="15.75">
      <c r="B42" s="42">
        <v>2</v>
      </c>
      <c r="C42" s="45" t="s">
        <v>45</v>
      </c>
      <c r="D42" s="22" t="s">
        <v>3</v>
      </c>
      <c r="E42" s="22"/>
      <c r="F42" s="34"/>
      <c r="G42" s="26"/>
      <c r="H42" s="46"/>
      <c r="I42" s="34"/>
      <c r="J42" s="26"/>
      <c r="K42" s="46"/>
      <c r="L42" s="34"/>
      <c r="M42" s="26"/>
      <c r="N42" s="46"/>
      <c r="O42" s="34"/>
      <c r="P42" s="26"/>
      <c r="Q42" s="46"/>
      <c r="R42" s="34">
        <f t="shared" si="4"/>
        <v>0</v>
      </c>
      <c r="S42" s="26">
        <f t="shared" si="5"/>
        <v>0</v>
      </c>
      <c r="T42" s="46">
        <f t="shared" si="6"/>
        <v>0</v>
      </c>
      <c r="U42" s="36"/>
      <c r="V42" s="25"/>
      <c r="W42" s="26"/>
      <c r="X42" s="23"/>
    </row>
    <row r="43" spans="2:24" ht="15.75">
      <c r="B43" s="42">
        <v>3</v>
      </c>
      <c r="C43" s="45" t="s">
        <v>41</v>
      </c>
      <c r="D43" s="22" t="s">
        <v>3</v>
      </c>
      <c r="E43" s="22"/>
      <c r="F43" s="34"/>
      <c r="G43" s="26"/>
      <c r="H43" s="46"/>
      <c r="I43" s="34"/>
      <c r="J43" s="26"/>
      <c r="K43" s="46"/>
      <c r="L43" s="34"/>
      <c r="M43" s="26"/>
      <c r="N43" s="46"/>
      <c r="O43" s="34"/>
      <c r="P43" s="26"/>
      <c r="Q43" s="46"/>
      <c r="R43" s="34">
        <f t="shared" si="4"/>
        <v>0</v>
      </c>
      <c r="S43" s="26">
        <f t="shared" si="5"/>
        <v>0</v>
      </c>
      <c r="T43" s="46">
        <f t="shared" si="6"/>
        <v>0</v>
      </c>
      <c r="U43" s="36"/>
      <c r="V43" s="25"/>
      <c r="W43" s="26"/>
      <c r="X43" s="23"/>
    </row>
    <row r="44" spans="2:24" ht="15.75">
      <c r="B44" s="42">
        <v>4</v>
      </c>
      <c r="C44" s="45" t="s">
        <v>38</v>
      </c>
      <c r="D44" s="22" t="s">
        <v>3</v>
      </c>
      <c r="E44" s="22"/>
      <c r="F44" s="34"/>
      <c r="G44" s="26"/>
      <c r="H44" s="46"/>
      <c r="I44" s="34"/>
      <c r="J44" s="26"/>
      <c r="K44" s="46"/>
      <c r="L44" s="34"/>
      <c r="M44" s="26"/>
      <c r="N44" s="46"/>
      <c r="O44" s="34"/>
      <c r="P44" s="26"/>
      <c r="Q44" s="46"/>
      <c r="R44" s="34">
        <f t="shared" si="4"/>
        <v>0</v>
      </c>
      <c r="S44" s="26">
        <f t="shared" si="5"/>
        <v>0</v>
      </c>
      <c r="T44" s="46">
        <f t="shared" si="6"/>
        <v>0</v>
      </c>
      <c r="U44" s="36"/>
      <c r="V44" s="25"/>
      <c r="W44" s="26"/>
      <c r="X44" s="23"/>
    </row>
    <row r="45" spans="3:24" ht="15.75">
      <c r="C45" s="45"/>
      <c r="D45" s="22"/>
      <c r="E45" s="22"/>
      <c r="F45" s="34"/>
      <c r="G45" s="26"/>
      <c r="H45" s="46"/>
      <c r="I45" s="34"/>
      <c r="J45" s="26"/>
      <c r="K45" s="46"/>
      <c r="L45" s="34"/>
      <c r="M45" s="26"/>
      <c r="N45" s="46"/>
      <c r="O45" s="34"/>
      <c r="P45" s="26"/>
      <c r="Q45" s="46"/>
      <c r="R45" s="34"/>
      <c r="S45" s="26"/>
      <c r="T45" s="46"/>
      <c r="U45" s="36"/>
      <c r="V45" s="25"/>
      <c r="W45" s="26"/>
      <c r="X45" s="23"/>
    </row>
    <row r="46" spans="2:24" ht="15.75">
      <c r="B46" s="42">
        <v>1</v>
      </c>
      <c r="C46" s="45" t="s">
        <v>36</v>
      </c>
      <c r="D46" s="22" t="s">
        <v>1</v>
      </c>
      <c r="E46" s="22"/>
      <c r="F46" s="34"/>
      <c r="G46" s="26"/>
      <c r="H46" s="46"/>
      <c r="I46" s="34"/>
      <c r="J46" s="26"/>
      <c r="K46" s="46"/>
      <c r="L46" s="34"/>
      <c r="M46" s="26"/>
      <c r="N46" s="46"/>
      <c r="O46" s="34"/>
      <c r="P46" s="26"/>
      <c r="Q46" s="46"/>
      <c r="R46" s="34">
        <f t="shared" si="4"/>
        <v>0</v>
      </c>
      <c r="S46" s="26">
        <f t="shared" si="5"/>
        <v>0</v>
      </c>
      <c r="T46" s="46">
        <f t="shared" si="6"/>
        <v>0</v>
      </c>
      <c r="U46" s="36"/>
      <c r="V46" s="25"/>
      <c r="W46" s="26"/>
      <c r="X46" s="23"/>
    </row>
    <row r="47" spans="2:24" ht="15.75">
      <c r="B47" s="42">
        <v>2</v>
      </c>
      <c r="C47" s="45" t="s">
        <v>45</v>
      </c>
      <c r="D47" s="22" t="s">
        <v>1</v>
      </c>
      <c r="E47" s="22"/>
      <c r="F47" s="34"/>
      <c r="G47" s="26"/>
      <c r="H47" s="46"/>
      <c r="I47" s="34"/>
      <c r="J47" s="26"/>
      <c r="K47" s="46"/>
      <c r="L47" s="34"/>
      <c r="M47" s="26"/>
      <c r="N47" s="46"/>
      <c r="O47" s="34"/>
      <c r="P47" s="26"/>
      <c r="Q47" s="46"/>
      <c r="R47" s="34">
        <f t="shared" si="4"/>
        <v>0</v>
      </c>
      <c r="S47" s="26">
        <f t="shared" si="5"/>
        <v>0</v>
      </c>
      <c r="T47" s="46">
        <f t="shared" si="6"/>
        <v>0</v>
      </c>
      <c r="U47" s="36"/>
      <c r="V47" s="25"/>
      <c r="W47" s="26"/>
      <c r="X47" s="23"/>
    </row>
    <row r="48" spans="2:24" ht="15.75">
      <c r="B48" s="42">
        <v>3</v>
      </c>
      <c r="C48" s="45" t="s">
        <v>41</v>
      </c>
      <c r="D48" s="22" t="s">
        <v>1</v>
      </c>
      <c r="E48" s="22"/>
      <c r="F48" s="34"/>
      <c r="G48" s="26"/>
      <c r="H48" s="46"/>
      <c r="I48" s="34"/>
      <c r="J48" s="26"/>
      <c r="K48" s="46"/>
      <c r="L48" s="34"/>
      <c r="M48" s="26"/>
      <c r="N48" s="46"/>
      <c r="O48" s="34"/>
      <c r="P48" s="26"/>
      <c r="Q48" s="46"/>
      <c r="R48" s="34">
        <f t="shared" si="4"/>
        <v>0</v>
      </c>
      <c r="S48" s="26">
        <f t="shared" si="5"/>
        <v>0</v>
      </c>
      <c r="T48" s="46">
        <f t="shared" si="6"/>
        <v>0</v>
      </c>
      <c r="U48" s="36"/>
      <c r="V48" s="25"/>
      <c r="W48" s="26"/>
      <c r="X48" s="23"/>
    </row>
    <row r="49" spans="2:24" ht="15.75">
      <c r="B49" s="42">
        <v>4</v>
      </c>
      <c r="C49" s="45" t="s">
        <v>38</v>
      </c>
      <c r="D49" s="22" t="s">
        <v>1</v>
      </c>
      <c r="E49" s="22"/>
      <c r="F49" s="34"/>
      <c r="G49" s="26"/>
      <c r="H49" s="46"/>
      <c r="I49" s="34"/>
      <c r="J49" s="26"/>
      <c r="K49" s="46"/>
      <c r="L49" s="34"/>
      <c r="M49" s="26"/>
      <c r="N49" s="46"/>
      <c r="O49" s="34"/>
      <c r="P49" s="26"/>
      <c r="Q49" s="46"/>
      <c r="R49" s="34">
        <f t="shared" si="4"/>
        <v>0</v>
      </c>
      <c r="S49" s="26">
        <f t="shared" si="5"/>
        <v>0</v>
      </c>
      <c r="T49" s="46">
        <f t="shared" si="6"/>
        <v>0</v>
      </c>
      <c r="U49" s="36"/>
      <c r="V49" s="25"/>
      <c r="W49" s="26"/>
      <c r="X49" s="23"/>
    </row>
    <row r="50" spans="3:24" ht="15.75">
      <c r="C50" s="45"/>
      <c r="D50" s="22"/>
      <c r="E50" s="22"/>
      <c r="F50" s="34"/>
      <c r="G50" s="26"/>
      <c r="H50" s="46"/>
      <c r="I50" s="34"/>
      <c r="J50" s="26"/>
      <c r="K50" s="46"/>
      <c r="L50" s="34"/>
      <c r="M50" s="26"/>
      <c r="N50" s="46"/>
      <c r="O50" s="34"/>
      <c r="P50" s="26"/>
      <c r="Q50" s="46"/>
      <c r="R50" s="34"/>
      <c r="S50" s="26"/>
      <c r="T50" s="46"/>
      <c r="U50" s="36"/>
      <c r="V50" s="25"/>
      <c r="W50" s="26"/>
      <c r="X50" s="23"/>
    </row>
    <row r="51" spans="2:24" ht="15.75">
      <c r="B51" s="42">
        <v>1</v>
      </c>
      <c r="C51" s="45" t="s">
        <v>36</v>
      </c>
      <c r="D51" s="22" t="s">
        <v>2</v>
      </c>
      <c r="E51" s="22"/>
      <c r="F51" s="34"/>
      <c r="G51" s="26"/>
      <c r="H51" s="46"/>
      <c r="I51" s="34"/>
      <c r="J51" s="26"/>
      <c r="K51" s="46"/>
      <c r="L51" s="34"/>
      <c r="M51" s="26"/>
      <c r="N51" s="46"/>
      <c r="O51" s="34"/>
      <c r="P51" s="26"/>
      <c r="Q51" s="46"/>
      <c r="R51" s="34">
        <f aca="true" t="shared" si="7" ref="R51:T54">SUM(F51+I51+L51+O51-V51)</f>
        <v>0</v>
      </c>
      <c r="S51" s="26">
        <f t="shared" si="7"/>
        <v>0</v>
      </c>
      <c r="T51" s="46">
        <f t="shared" si="7"/>
        <v>0</v>
      </c>
      <c r="U51" s="36"/>
      <c r="V51" s="25"/>
      <c r="W51" s="26"/>
      <c r="X51" s="23"/>
    </row>
    <row r="52" spans="2:24" ht="15.75">
      <c r="B52" s="42">
        <v>2</v>
      </c>
      <c r="C52" s="45" t="s">
        <v>45</v>
      </c>
      <c r="D52" s="22" t="s">
        <v>2</v>
      </c>
      <c r="E52" s="22"/>
      <c r="F52" s="34"/>
      <c r="G52" s="26"/>
      <c r="H52" s="46"/>
      <c r="I52" s="34"/>
      <c r="J52" s="26"/>
      <c r="K52" s="46"/>
      <c r="L52" s="34"/>
      <c r="M52" s="26"/>
      <c r="N52" s="46"/>
      <c r="O52" s="34"/>
      <c r="P52" s="26"/>
      <c r="Q52" s="46"/>
      <c r="R52" s="34">
        <f t="shared" si="7"/>
        <v>0</v>
      </c>
      <c r="S52" s="26">
        <f t="shared" si="7"/>
        <v>0</v>
      </c>
      <c r="T52" s="46">
        <f t="shared" si="7"/>
        <v>0</v>
      </c>
      <c r="U52" s="36"/>
      <c r="V52" s="25"/>
      <c r="W52" s="26"/>
      <c r="X52" s="23"/>
    </row>
    <row r="53" spans="2:24" ht="15.75">
      <c r="B53" s="42">
        <v>3</v>
      </c>
      <c r="C53" s="45" t="s">
        <v>41</v>
      </c>
      <c r="D53" s="22" t="s">
        <v>2</v>
      </c>
      <c r="E53" s="22"/>
      <c r="F53" s="34"/>
      <c r="G53" s="26"/>
      <c r="H53" s="46"/>
      <c r="I53" s="34"/>
      <c r="J53" s="26"/>
      <c r="K53" s="46"/>
      <c r="L53" s="34"/>
      <c r="M53" s="26"/>
      <c r="N53" s="46"/>
      <c r="O53" s="34"/>
      <c r="P53" s="26"/>
      <c r="Q53" s="46"/>
      <c r="R53" s="34">
        <f t="shared" si="7"/>
        <v>0</v>
      </c>
      <c r="S53" s="26">
        <f t="shared" si="7"/>
        <v>0</v>
      </c>
      <c r="T53" s="46">
        <f t="shared" si="7"/>
        <v>0</v>
      </c>
      <c r="U53" s="36"/>
      <c r="V53" s="25"/>
      <c r="W53" s="26"/>
      <c r="X53" s="23"/>
    </row>
    <row r="54" spans="2:24" ht="15.75">
      <c r="B54" s="42">
        <v>4</v>
      </c>
      <c r="C54" s="45" t="s">
        <v>38</v>
      </c>
      <c r="D54" s="22" t="s">
        <v>2</v>
      </c>
      <c r="E54" s="22"/>
      <c r="F54" s="34"/>
      <c r="G54" s="26"/>
      <c r="H54" s="46"/>
      <c r="I54" s="34"/>
      <c r="J54" s="26"/>
      <c r="K54" s="46"/>
      <c r="L54" s="34"/>
      <c r="M54" s="26"/>
      <c r="N54" s="46"/>
      <c r="O54" s="34"/>
      <c r="P54" s="26"/>
      <c r="Q54" s="46"/>
      <c r="R54" s="34">
        <f t="shared" si="7"/>
        <v>0</v>
      </c>
      <c r="S54" s="26">
        <f t="shared" si="7"/>
        <v>0</v>
      </c>
      <c r="T54" s="46">
        <f t="shared" si="7"/>
        <v>0</v>
      </c>
      <c r="U54" s="36"/>
      <c r="V54" s="25"/>
      <c r="W54" s="26"/>
      <c r="X54" s="23"/>
    </row>
    <row r="55" spans="6:24" ht="15.75">
      <c r="F55" s="34"/>
      <c r="G55" s="26"/>
      <c r="H55" s="46"/>
      <c r="I55" s="34"/>
      <c r="J55" s="26"/>
      <c r="K55" s="46"/>
      <c r="L55" s="34"/>
      <c r="M55" s="26"/>
      <c r="N55" s="46"/>
      <c r="O55" s="34"/>
      <c r="P55" s="26"/>
      <c r="Q55" s="46"/>
      <c r="R55" s="34"/>
      <c r="S55" s="26"/>
      <c r="T55" s="46"/>
      <c r="U55" s="36"/>
      <c r="V55" s="25"/>
      <c r="W55" s="26"/>
      <c r="X55" s="23"/>
    </row>
    <row r="56" spans="6:24" ht="15.75">
      <c r="F56" s="34"/>
      <c r="G56" s="26"/>
      <c r="H56" s="46"/>
      <c r="I56" s="34"/>
      <c r="J56" s="26"/>
      <c r="K56" s="46"/>
      <c r="L56" s="34"/>
      <c r="M56" s="26"/>
      <c r="N56" s="46"/>
      <c r="O56" s="34"/>
      <c r="P56" s="26"/>
      <c r="Q56" s="46"/>
      <c r="R56" s="34"/>
      <c r="S56" s="26"/>
      <c r="T56" s="46"/>
      <c r="U56" s="36"/>
      <c r="V56" s="25"/>
      <c r="W56" s="26"/>
      <c r="X56" s="23"/>
    </row>
    <row r="57" spans="6:24" ht="15.75">
      <c r="F57" s="34"/>
      <c r="G57" s="26"/>
      <c r="H57" s="46"/>
      <c r="I57" s="34"/>
      <c r="J57" s="26"/>
      <c r="K57" s="46"/>
      <c r="L57" s="34"/>
      <c r="M57" s="26"/>
      <c r="N57" s="46"/>
      <c r="O57" s="34"/>
      <c r="P57" s="26"/>
      <c r="Q57" s="46"/>
      <c r="R57" s="34"/>
      <c r="S57" s="26"/>
      <c r="T57" s="46"/>
      <c r="U57" s="36"/>
      <c r="V57" s="25"/>
      <c r="W57" s="26"/>
      <c r="X57" s="23"/>
    </row>
    <row r="58" spans="6:24" ht="15.75">
      <c r="F58" s="34"/>
      <c r="G58" s="26"/>
      <c r="H58" s="46"/>
      <c r="I58" s="34"/>
      <c r="J58" s="26"/>
      <c r="K58" s="46"/>
      <c r="L58" s="34"/>
      <c r="M58" s="26"/>
      <c r="N58" s="46"/>
      <c r="O58" s="34"/>
      <c r="P58" s="26"/>
      <c r="Q58" s="46"/>
      <c r="R58" s="34"/>
      <c r="S58" s="26"/>
      <c r="T58" s="46"/>
      <c r="U58" s="36"/>
      <c r="V58" s="25"/>
      <c r="W58" s="26"/>
      <c r="X58" s="23"/>
    </row>
    <row r="59" spans="6:24" ht="15.75">
      <c r="F59" s="34"/>
      <c r="G59" s="26"/>
      <c r="H59" s="46"/>
      <c r="I59" s="34"/>
      <c r="J59" s="26"/>
      <c r="K59" s="46"/>
      <c r="L59" s="34"/>
      <c r="M59" s="26"/>
      <c r="N59" s="46"/>
      <c r="O59" s="34"/>
      <c r="P59" s="26"/>
      <c r="Q59" s="46"/>
      <c r="R59" s="34"/>
      <c r="S59" s="26"/>
      <c r="T59" s="46"/>
      <c r="U59" s="36"/>
      <c r="V59" s="25"/>
      <c r="W59" s="26"/>
      <c r="X59" s="23"/>
    </row>
    <row r="60" spans="6:24" ht="15.75">
      <c r="F60" s="34"/>
      <c r="G60" s="26"/>
      <c r="H60" s="46"/>
      <c r="I60" s="34"/>
      <c r="J60" s="26"/>
      <c r="K60" s="46"/>
      <c r="L60" s="34"/>
      <c r="M60" s="26"/>
      <c r="N60" s="46"/>
      <c r="O60" s="34"/>
      <c r="P60" s="26"/>
      <c r="Q60" s="46"/>
      <c r="R60" s="34">
        <f aca="true" t="shared" si="8" ref="R60:R90">SUM(F60+I60+L60+O60-V60)</f>
        <v>0</v>
      </c>
      <c r="S60" s="26">
        <f aca="true" t="shared" si="9" ref="S60:S90">SUM(G60+J60+M60+P60-W60)</f>
        <v>0</v>
      </c>
      <c r="T60" s="46">
        <f aca="true" t="shared" si="10" ref="T60:T90">SUM(H60+K60+N60+Q60-X60)</f>
        <v>0</v>
      </c>
      <c r="U60" s="36"/>
      <c r="V60" s="25"/>
      <c r="W60" s="26"/>
      <c r="X60" s="23"/>
    </row>
    <row r="61" spans="6:24" ht="15.75">
      <c r="F61" s="34"/>
      <c r="G61" s="26"/>
      <c r="H61" s="46"/>
      <c r="I61" s="34"/>
      <c r="J61" s="26"/>
      <c r="K61" s="46"/>
      <c r="L61" s="34"/>
      <c r="M61" s="26"/>
      <c r="N61" s="46"/>
      <c r="O61" s="34"/>
      <c r="P61" s="26"/>
      <c r="Q61" s="46"/>
      <c r="R61" s="34">
        <f t="shared" si="8"/>
        <v>0</v>
      </c>
      <c r="S61" s="26">
        <f t="shared" si="9"/>
        <v>0</v>
      </c>
      <c r="T61" s="46">
        <f t="shared" si="10"/>
        <v>0</v>
      </c>
      <c r="U61" s="36"/>
      <c r="V61" s="25"/>
      <c r="W61" s="26"/>
      <c r="X61" s="23"/>
    </row>
    <row r="62" spans="6:24" ht="15.75">
      <c r="F62" s="34"/>
      <c r="G62" s="26"/>
      <c r="H62" s="46"/>
      <c r="I62" s="34"/>
      <c r="J62" s="26"/>
      <c r="K62" s="46"/>
      <c r="L62" s="34"/>
      <c r="M62" s="26"/>
      <c r="N62" s="46"/>
      <c r="O62" s="34"/>
      <c r="P62" s="26"/>
      <c r="Q62" s="46"/>
      <c r="R62" s="34">
        <f t="shared" si="8"/>
        <v>0</v>
      </c>
      <c r="S62" s="26">
        <f t="shared" si="9"/>
        <v>0</v>
      </c>
      <c r="T62" s="46">
        <f t="shared" si="10"/>
        <v>0</v>
      </c>
      <c r="U62" s="36"/>
      <c r="V62" s="25"/>
      <c r="W62" s="26"/>
      <c r="X62" s="23"/>
    </row>
    <row r="63" spans="6:24" ht="15.75">
      <c r="F63" s="34"/>
      <c r="G63" s="26"/>
      <c r="H63" s="46"/>
      <c r="I63" s="34"/>
      <c r="J63" s="26"/>
      <c r="K63" s="46"/>
      <c r="L63" s="34"/>
      <c r="M63" s="26"/>
      <c r="N63" s="46"/>
      <c r="O63" s="34"/>
      <c r="P63" s="26"/>
      <c r="Q63" s="46"/>
      <c r="R63" s="34">
        <f t="shared" si="8"/>
        <v>0</v>
      </c>
      <c r="S63" s="26">
        <f t="shared" si="9"/>
        <v>0</v>
      </c>
      <c r="T63" s="46">
        <f t="shared" si="10"/>
        <v>0</v>
      </c>
      <c r="U63" s="36"/>
      <c r="V63" s="25"/>
      <c r="W63" s="26"/>
      <c r="X63" s="23"/>
    </row>
    <row r="64" spans="6:24" ht="15.75">
      <c r="F64" s="34"/>
      <c r="G64" s="26"/>
      <c r="H64" s="46"/>
      <c r="I64" s="34"/>
      <c r="J64" s="26"/>
      <c r="K64" s="46"/>
      <c r="L64" s="34"/>
      <c r="M64" s="26"/>
      <c r="N64" s="46"/>
      <c r="O64" s="34"/>
      <c r="P64" s="26"/>
      <c r="Q64" s="46"/>
      <c r="R64" s="34">
        <f t="shared" si="8"/>
        <v>0</v>
      </c>
      <c r="S64" s="26">
        <f t="shared" si="9"/>
        <v>0</v>
      </c>
      <c r="T64" s="46">
        <f t="shared" si="10"/>
        <v>0</v>
      </c>
      <c r="U64" s="36"/>
      <c r="V64" s="25"/>
      <c r="W64" s="26"/>
      <c r="X64" s="23"/>
    </row>
    <row r="65" spans="6:24" ht="15.75">
      <c r="F65" s="34"/>
      <c r="G65" s="26"/>
      <c r="H65" s="46"/>
      <c r="I65" s="34"/>
      <c r="J65" s="26"/>
      <c r="K65" s="46"/>
      <c r="L65" s="34"/>
      <c r="M65" s="26"/>
      <c r="N65" s="46"/>
      <c r="O65" s="34"/>
      <c r="P65" s="26"/>
      <c r="Q65" s="46"/>
      <c r="R65" s="34">
        <f t="shared" si="8"/>
        <v>0</v>
      </c>
      <c r="S65" s="26">
        <f t="shared" si="9"/>
        <v>0</v>
      </c>
      <c r="T65" s="46">
        <f t="shared" si="10"/>
        <v>0</v>
      </c>
      <c r="U65" s="36"/>
      <c r="V65" s="25"/>
      <c r="W65" s="26"/>
      <c r="X65" s="23"/>
    </row>
    <row r="66" spans="6:24" ht="15.75">
      <c r="F66" s="34"/>
      <c r="G66" s="26"/>
      <c r="H66" s="46"/>
      <c r="I66" s="34"/>
      <c r="J66" s="26"/>
      <c r="K66" s="46"/>
      <c r="L66" s="34"/>
      <c r="M66" s="26"/>
      <c r="N66" s="46"/>
      <c r="O66" s="34"/>
      <c r="P66" s="26"/>
      <c r="Q66" s="46"/>
      <c r="R66" s="34">
        <f t="shared" si="8"/>
        <v>0</v>
      </c>
      <c r="S66" s="26">
        <f t="shared" si="9"/>
        <v>0</v>
      </c>
      <c r="T66" s="46">
        <f t="shared" si="10"/>
        <v>0</v>
      </c>
      <c r="U66" s="36"/>
      <c r="V66" s="25"/>
      <c r="W66" s="26"/>
      <c r="X66" s="23"/>
    </row>
    <row r="67" spans="6:24" ht="15.75">
      <c r="F67" s="34"/>
      <c r="G67" s="26"/>
      <c r="H67" s="46"/>
      <c r="I67" s="34"/>
      <c r="J67" s="26"/>
      <c r="K67" s="46"/>
      <c r="L67" s="34"/>
      <c r="M67" s="26"/>
      <c r="N67" s="46"/>
      <c r="O67" s="34"/>
      <c r="P67" s="26"/>
      <c r="Q67" s="46"/>
      <c r="R67" s="34">
        <f t="shared" si="8"/>
        <v>0</v>
      </c>
      <c r="S67" s="26">
        <f t="shared" si="9"/>
        <v>0</v>
      </c>
      <c r="T67" s="46">
        <f t="shared" si="10"/>
        <v>0</v>
      </c>
      <c r="U67" s="36"/>
      <c r="V67" s="25"/>
      <c r="W67" s="26"/>
      <c r="X67" s="23"/>
    </row>
    <row r="68" spans="6:24" ht="15.75">
      <c r="F68" s="34"/>
      <c r="G68" s="26"/>
      <c r="H68" s="46"/>
      <c r="I68" s="34"/>
      <c r="J68" s="26"/>
      <c r="K68" s="46"/>
      <c r="L68" s="34"/>
      <c r="M68" s="26"/>
      <c r="N68" s="46"/>
      <c r="O68" s="34"/>
      <c r="P68" s="26"/>
      <c r="Q68" s="46"/>
      <c r="R68" s="34">
        <f t="shared" si="8"/>
        <v>0</v>
      </c>
      <c r="S68" s="26">
        <f t="shared" si="9"/>
        <v>0</v>
      </c>
      <c r="T68" s="46">
        <f t="shared" si="10"/>
        <v>0</v>
      </c>
      <c r="U68" s="36"/>
      <c r="V68" s="25"/>
      <c r="W68" s="26"/>
      <c r="X68" s="23"/>
    </row>
    <row r="69" spans="6:24" ht="15.75">
      <c r="F69" s="34"/>
      <c r="G69" s="26"/>
      <c r="H69" s="46"/>
      <c r="I69" s="34"/>
      <c r="J69" s="26"/>
      <c r="K69" s="46"/>
      <c r="L69" s="34"/>
      <c r="M69" s="26"/>
      <c r="N69" s="46"/>
      <c r="O69" s="34"/>
      <c r="P69" s="26"/>
      <c r="Q69" s="46"/>
      <c r="R69" s="34">
        <f t="shared" si="8"/>
        <v>0</v>
      </c>
      <c r="S69" s="26">
        <f t="shared" si="9"/>
        <v>0</v>
      </c>
      <c r="T69" s="46">
        <f t="shared" si="10"/>
        <v>0</v>
      </c>
      <c r="U69" s="36"/>
      <c r="V69" s="25"/>
      <c r="W69" s="26"/>
      <c r="X69" s="23"/>
    </row>
    <row r="70" spans="6:24" ht="15.75">
      <c r="F70" s="34"/>
      <c r="G70" s="26"/>
      <c r="H70" s="46"/>
      <c r="I70" s="34"/>
      <c r="J70" s="26"/>
      <c r="K70" s="46"/>
      <c r="L70" s="34"/>
      <c r="M70" s="26"/>
      <c r="N70" s="46"/>
      <c r="O70" s="34"/>
      <c r="P70" s="26"/>
      <c r="Q70" s="46"/>
      <c r="R70" s="34">
        <f t="shared" si="8"/>
        <v>0</v>
      </c>
      <c r="S70" s="26">
        <f t="shared" si="9"/>
        <v>0</v>
      </c>
      <c r="T70" s="46">
        <f t="shared" si="10"/>
        <v>0</v>
      </c>
      <c r="U70" s="36"/>
      <c r="V70" s="25"/>
      <c r="W70" s="26"/>
      <c r="X70" s="23"/>
    </row>
    <row r="71" spans="6:24" ht="15.75">
      <c r="F71" s="34"/>
      <c r="G71" s="26"/>
      <c r="H71" s="46"/>
      <c r="I71" s="34"/>
      <c r="J71" s="26"/>
      <c r="K71" s="46"/>
      <c r="L71" s="34"/>
      <c r="M71" s="26"/>
      <c r="N71" s="46"/>
      <c r="O71" s="34"/>
      <c r="P71" s="26"/>
      <c r="Q71" s="46"/>
      <c r="R71" s="34">
        <f t="shared" si="8"/>
        <v>0</v>
      </c>
      <c r="S71" s="26">
        <f t="shared" si="9"/>
        <v>0</v>
      </c>
      <c r="T71" s="46">
        <f t="shared" si="10"/>
        <v>0</v>
      </c>
      <c r="U71" s="36"/>
      <c r="V71" s="25"/>
      <c r="W71" s="26"/>
      <c r="X71" s="23"/>
    </row>
    <row r="72" spans="6:24" ht="15.75">
      <c r="F72" s="34"/>
      <c r="G72" s="26"/>
      <c r="H72" s="46"/>
      <c r="I72" s="34"/>
      <c r="J72" s="26"/>
      <c r="K72" s="46"/>
      <c r="L72" s="34"/>
      <c r="M72" s="26"/>
      <c r="N72" s="46"/>
      <c r="O72" s="34"/>
      <c r="P72" s="26"/>
      <c r="Q72" s="46"/>
      <c r="R72" s="34">
        <f t="shared" si="8"/>
        <v>0</v>
      </c>
      <c r="S72" s="26">
        <f t="shared" si="9"/>
        <v>0</v>
      </c>
      <c r="T72" s="46">
        <f t="shared" si="10"/>
        <v>0</v>
      </c>
      <c r="U72" s="36"/>
      <c r="V72" s="25"/>
      <c r="W72" s="26"/>
      <c r="X72" s="23"/>
    </row>
    <row r="73" spans="6:24" ht="15.75">
      <c r="F73" s="34"/>
      <c r="G73" s="26"/>
      <c r="H73" s="46"/>
      <c r="I73" s="34"/>
      <c r="J73" s="26"/>
      <c r="K73" s="46"/>
      <c r="L73" s="34"/>
      <c r="M73" s="26"/>
      <c r="N73" s="46"/>
      <c r="O73" s="34"/>
      <c r="P73" s="26"/>
      <c r="Q73" s="46"/>
      <c r="R73" s="34">
        <f t="shared" si="8"/>
        <v>0</v>
      </c>
      <c r="S73" s="26">
        <f t="shared" si="9"/>
        <v>0</v>
      </c>
      <c r="T73" s="46">
        <f t="shared" si="10"/>
        <v>0</v>
      </c>
      <c r="U73" s="36"/>
      <c r="V73" s="25"/>
      <c r="W73" s="26"/>
      <c r="X73" s="23"/>
    </row>
    <row r="74" spans="6:24" ht="15.75">
      <c r="F74" s="34"/>
      <c r="G74" s="26"/>
      <c r="H74" s="46"/>
      <c r="I74" s="34"/>
      <c r="J74" s="26"/>
      <c r="K74" s="46"/>
      <c r="L74" s="34"/>
      <c r="M74" s="26"/>
      <c r="N74" s="46"/>
      <c r="O74" s="34"/>
      <c r="P74" s="26"/>
      <c r="Q74" s="46"/>
      <c r="R74" s="34">
        <f t="shared" si="8"/>
        <v>0</v>
      </c>
      <c r="S74" s="26">
        <f t="shared" si="9"/>
        <v>0</v>
      </c>
      <c r="T74" s="46">
        <f t="shared" si="10"/>
        <v>0</v>
      </c>
      <c r="U74" s="36"/>
      <c r="V74" s="25"/>
      <c r="W74" s="26"/>
      <c r="X74" s="23"/>
    </row>
    <row r="75" spans="6:24" ht="15.75">
      <c r="F75" s="34"/>
      <c r="G75" s="26"/>
      <c r="H75" s="46"/>
      <c r="I75" s="34"/>
      <c r="J75" s="26"/>
      <c r="K75" s="46"/>
      <c r="L75" s="34"/>
      <c r="M75" s="26"/>
      <c r="N75" s="46"/>
      <c r="O75" s="34"/>
      <c r="P75" s="26"/>
      <c r="Q75" s="46"/>
      <c r="R75" s="34">
        <f t="shared" si="8"/>
        <v>0</v>
      </c>
      <c r="S75" s="26">
        <f t="shared" si="9"/>
        <v>0</v>
      </c>
      <c r="T75" s="46">
        <f t="shared" si="10"/>
        <v>0</v>
      </c>
      <c r="U75" s="36"/>
      <c r="V75" s="25"/>
      <c r="W75" s="26"/>
      <c r="X75" s="23"/>
    </row>
    <row r="76" spans="6:24" ht="15.75">
      <c r="F76" s="34"/>
      <c r="G76" s="26"/>
      <c r="H76" s="46"/>
      <c r="I76" s="34"/>
      <c r="J76" s="26"/>
      <c r="K76" s="46"/>
      <c r="L76" s="34"/>
      <c r="M76" s="26"/>
      <c r="N76" s="46"/>
      <c r="O76" s="34"/>
      <c r="P76" s="26"/>
      <c r="Q76" s="46"/>
      <c r="R76" s="34">
        <f t="shared" si="8"/>
        <v>0</v>
      </c>
      <c r="S76" s="26">
        <f t="shared" si="9"/>
        <v>0</v>
      </c>
      <c r="T76" s="46">
        <f t="shared" si="10"/>
        <v>0</v>
      </c>
      <c r="U76" s="36"/>
      <c r="V76" s="25"/>
      <c r="W76" s="26"/>
      <c r="X76" s="23"/>
    </row>
    <row r="77" spans="6:24" ht="15.75">
      <c r="F77" s="34"/>
      <c r="G77" s="26"/>
      <c r="H77" s="46"/>
      <c r="I77" s="34"/>
      <c r="J77" s="26"/>
      <c r="K77" s="46"/>
      <c r="L77" s="34"/>
      <c r="M77" s="26"/>
      <c r="N77" s="46"/>
      <c r="O77" s="34"/>
      <c r="P77" s="26"/>
      <c r="Q77" s="46"/>
      <c r="R77" s="34">
        <f t="shared" si="8"/>
        <v>0</v>
      </c>
      <c r="S77" s="26">
        <f t="shared" si="9"/>
        <v>0</v>
      </c>
      <c r="T77" s="46">
        <f t="shared" si="10"/>
        <v>0</v>
      </c>
      <c r="U77" s="36"/>
      <c r="V77" s="25"/>
      <c r="W77" s="26"/>
      <c r="X77" s="23"/>
    </row>
    <row r="78" spans="6:24" ht="15.75">
      <c r="F78" s="34"/>
      <c r="G78" s="26"/>
      <c r="H78" s="46"/>
      <c r="I78" s="34"/>
      <c r="J78" s="26"/>
      <c r="K78" s="46"/>
      <c r="L78" s="34"/>
      <c r="M78" s="26"/>
      <c r="N78" s="46"/>
      <c r="O78" s="34"/>
      <c r="P78" s="26"/>
      <c r="Q78" s="46"/>
      <c r="R78" s="34">
        <f t="shared" si="8"/>
        <v>0</v>
      </c>
      <c r="S78" s="26">
        <f t="shared" si="9"/>
        <v>0</v>
      </c>
      <c r="T78" s="46">
        <f t="shared" si="10"/>
        <v>0</v>
      </c>
      <c r="U78" s="36"/>
      <c r="V78" s="25"/>
      <c r="W78" s="26"/>
      <c r="X78" s="23"/>
    </row>
    <row r="79" spans="6:24" ht="15.75">
      <c r="F79" s="34"/>
      <c r="G79" s="26"/>
      <c r="H79" s="46"/>
      <c r="I79" s="34"/>
      <c r="J79" s="26"/>
      <c r="K79" s="46"/>
      <c r="L79" s="34"/>
      <c r="M79" s="26"/>
      <c r="N79" s="46"/>
      <c r="O79" s="34"/>
      <c r="P79" s="26"/>
      <c r="Q79" s="46"/>
      <c r="R79" s="34">
        <f t="shared" si="8"/>
        <v>0</v>
      </c>
      <c r="S79" s="26">
        <f t="shared" si="9"/>
        <v>0</v>
      </c>
      <c r="T79" s="46">
        <f t="shared" si="10"/>
        <v>0</v>
      </c>
      <c r="U79" s="36"/>
      <c r="V79" s="25"/>
      <c r="W79" s="26"/>
      <c r="X79" s="23"/>
    </row>
    <row r="80" spans="6:24" ht="15.75">
      <c r="F80" s="34"/>
      <c r="G80" s="26"/>
      <c r="H80" s="46"/>
      <c r="I80" s="34"/>
      <c r="J80" s="26"/>
      <c r="K80" s="46"/>
      <c r="L80" s="34"/>
      <c r="M80" s="26"/>
      <c r="N80" s="46"/>
      <c r="O80" s="34"/>
      <c r="P80" s="26"/>
      <c r="Q80" s="46"/>
      <c r="R80" s="34">
        <f t="shared" si="8"/>
        <v>0</v>
      </c>
      <c r="S80" s="26">
        <f t="shared" si="9"/>
        <v>0</v>
      </c>
      <c r="T80" s="46">
        <f t="shared" si="10"/>
        <v>0</v>
      </c>
      <c r="U80" s="36"/>
      <c r="V80" s="25"/>
      <c r="W80" s="26"/>
      <c r="X80" s="23"/>
    </row>
    <row r="81" spans="6:24" ht="15.75">
      <c r="F81" s="34"/>
      <c r="G81" s="26"/>
      <c r="H81" s="46"/>
      <c r="I81" s="34"/>
      <c r="J81" s="26"/>
      <c r="K81" s="46"/>
      <c r="L81" s="34"/>
      <c r="M81" s="26"/>
      <c r="N81" s="46"/>
      <c r="O81" s="34"/>
      <c r="P81" s="26"/>
      <c r="Q81" s="46"/>
      <c r="R81" s="34">
        <f t="shared" si="8"/>
        <v>0</v>
      </c>
      <c r="S81" s="26">
        <f t="shared" si="9"/>
        <v>0</v>
      </c>
      <c r="T81" s="46">
        <f t="shared" si="10"/>
        <v>0</v>
      </c>
      <c r="U81" s="36"/>
      <c r="V81" s="25"/>
      <c r="W81" s="26"/>
      <c r="X81" s="23"/>
    </row>
    <row r="82" spans="6:24" ht="15.75">
      <c r="F82" s="34"/>
      <c r="G82" s="26"/>
      <c r="H82" s="46"/>
      <c r="I82" s="34"/>
      <c r="J82" s="26"/>
      <c r="K82" s="46"/>
      <c r="L82" s="34"/>
      <c r="M82" s="26"/>
      <c r="N82" s="46"/>
      <c r="O82" s="34"/>
      <c r="P82" s="26"/>
      <c r="Q82" s="46"/>
      <c r="R82" s="34">
        <f t="shared" si="8"/>
        <v>0</v>
      </c>
      <c r="S82" s="26">
        <f t="shared" si="9"/>
        <v>0</v>
      </c>
      <c r="T82" s="46">
        <f t="shared" si="10"/>
        <v>0</v>
      </c>
      <c r="U82" s="36"/>
      <c r="V82" s="25"/>
      <c r="W82" s="26"/>
      <c r="X82" s="23"/>
    </row>
    <row r="83" spans="6:24" ht="15.75">
      <c r="F83" s="34"/>
      <c r="G83" s="26"/>
      <c r="H83" s="46"/>
      <c r="I83" s="34"/>
      <c r="J83" s="26"/>
      <c r="K83" s="46"/>
      <c r="L83" s="34"/>
      <c r="M83" s="26"/>
      <c r="N83" s="46"/>
      <c r="O83" s="34"/>
      <c r="P83" s="26"/>
      <c r="Q83" s="46"/>
      <c r="R83" s="34">
        <f t="shared" si="8"/>
        <v>0</v>
      </c>
      <c r="S83" s="26">
        <f t="shared" si="9"/>
        <v>0</v>
      </c>
      <c r="T83" s="46">
        <f t="shared" si="10"/>
        <v>0</v>
      </c>
      <c r="U83" s="36"/>
      <c r="V83" s="25"/>
      <c r="W83" s="26"/>
      <c r="X83" s="23"/>
    </row>
    <row r="84" spans="6:24" ht="15.75">
      <c r="F84" s="34"/>
      <c r="G84" s="26"/>
      <c r="H84" s="46"/>
      <c r="I84" s="34"/>
      <c r="J84" s="26"/>
      <c r="K84" s="46"/>
      <c r="L84" s="34"/>
      <c r="M84" s="26"/>
      <c r="N84" s="46"/>
      <c r="O84" s="34"/>
      <c r="P84" s="26"/>
      <c r="Q84" s="46"/>
      <c r="R84" s="34">
        <f t="shared" si="8"/>
        <v>0</v>
      </c>
      <c r="S84" s="26">
        <f t="shared" si="9"/>
        <v>0</v>
      </c>
      <c r="T84" s="46">
        <f t="shared" si="10"/>
        <v>0</v>
      </c>
      <c r="U84" s="36"/>
      <c r="V84" s="25"/>
      <c r="W84" s="26"/>
      <c r="X84" s="23"/>
    </row>
    <row r="85" spans="6:24" ht="15.75">
      <c r="F85" s="34"/>
      <c r="G85" s="26"/>
      <c r="H85" s="46"/>
      <c r="I85" s="34"/>
      <c r="J85" s="26"/>
      <c r="K85" s="46"/>
      <c r="L85" s="34"/>
      <c r="M85" s="26"/>
      <c r="N85" s="46"/>
      <c r="O85" s="34"/>
      <c r="P85" s="26"/>
      <c r="Q85" s="46"/>
      <c r="R85" s="34">
        <f t="shared" si="8"/>
        <v>0</v>
      </c>
      <c r="S85" s="26">
        <f t="shared" si="9"/>
        <v>0</v>
      </c>
      <c r="T85" s="46">
        <f t="shared" si="10"/>
        <v>0</v>
      </c>
      <c r="U85" s="36"/>
      <c r="V85" s="25"/>
      <c r="W85" s="26"/>
      <c r="X85" s="23"/>
    </row>
    <row r="86" spans="6:24" ht="15.75">
      <c r="F86" s="34"/>
      <c r="G86" s="26"/>
      <c r="H86" s="46"/>
      <c r="I86" s="34"/>
      <c r="J86" s="26"/>
      <c r="K86" s="46"/>
      <c r="L86" s="34"/>
      <c r="M86" s="26"/>
      <c r="N86" s="46"/>
      <c r="O86" s="34"/>
      <c r="P86" s="26"/>
      <c r="Q86" s="46"/>
      <c r="R86" s="34">
        <f t="shared" si="8"/>
        <v>0</v>
      </c>
      <c r="S86" s="26">
        <f t="shared" si="9"/>
        <v>0</v>
      </c>
      <c r="T86" s="46">
        <f t="shared" si="10"/>
        <v>0</v>
      </c>
      <c r="U86" s="36"/>
      <c r="V86" s="25"/>
      <c r="W86" s="26"/>
      <c r="X86" s="23"/>
    </row>
    <row r="87" spans="6:24" ht="15.75">
      <c r="F87" s="34"/>
      <c r="G87" s="26"/>
      <c r="H87" s="46"/>
      <c r="I87" s="34"/>
      <c r="J87" s="26"/>
      <c r="K87" s="46"/>
      <c r="L87" s="34"/>
      <c r="M87" s="26"/>
      <c r="N87" s="46"/>
      <c r="O87" s="34"/>
      <c r="P87" s="26"/>
      <c r="Q87" s="46"/>
      <c r="R87" s="34">
        <f t="shared" si="8"/>
        <v>0</v>
      </c>
      <c r="S87" s="26">
        <f t="shared" si="9"/>
        <v>0</v>
      </c>
      <c r="T87" s="46">
        <f t="shared" si="10"/>
        <v>0</v>
      </c>
      <c r="U87" s="36"/>
      <c r="V87" s="25"/>
      <c r="W87" s="26"/>
      <c r="X87" s="23"/>
    </row>
    <row r="88" spans="6:24" ht="15.75">
      <c r="F88" s="34"/>
      <c r="G88" s="26"/>
      <c r="H88" s="46"/>
      <c r="I88" s="34"/>
      <c r="J88" s="26"/>
      <c r="K88" s="46"/>
      <c r="L88" s="34"/>
      <c r="M88" s="26"/>
      <c r="N88" s="46"/>
      <c r="O88" s="34"/>
      <c r="P88" s="26"/>
      <c r="Q88" s="46"/>
      <c r="R88" s="34">
        <f t="shared" si="8"/>
        <v>0</v>
      </c>
      <c r="S88" s="26">
        <f t="shared" si="9"/>
        <v>0</v>
      </c>
      <c r="T88" s="46">
        <f t="shared" si="10"/>
        <v>0</v>
      </c>
      <c r="U88" s="36"/>
      <c r="V88" s="25"/>
      <c r="W88" s="26"/>
      <c r="X88" s="23"/>
    </row>
    <row r="89" spans="6:24" ht="15.75">
      <c r="F89" s="34"/>
      <c r="G89" s="26"/>
      <c r="H89" s="46"/>
      <c r="I89" s="34"/>
      <c r="J89" s="26"/>
      <c r="K89" s="46"/>
      <c r="L89" s="34"/>
      <c r="M89" s="26"/>
      <c r="N89" s="46"/>
      <c r="O89" s="34"/>
      <c r="P89" s="26"/>
      <c r="Q89" s="46"/>
      <c r="R89" s="34">
        <f t="shared" si="8"/>
        <v>0</v>
      </c>
      <c r="S89" s="26">
        <f t="shared" si="9"/>
        <v>0</v>
      </c>
      <c r="T89" s="46">
        <f t="shared" si="10"/>
        <v>0</v>
      </c>
      <c r="U89" s="36"/>
      <c r="V89" s="25"/>
      <c r="W89" s="26"/>
      <c r="X89" s="23"/>
    </row>
    <row r="90" spans="6:24" ht="15.75">
      <c r="F90" s="34"/>
      <c r="G90" s="26"/>
      <c r="H90" s="46"/>
      <c r="I90" s="34"/>
      <c r="J90" s="26"/>
      <c r="K90" s="46"/>
      <c r="L90" s="34"/>
      <c r="M90" s="26"/>
      <c r="N90" s="46"/>
      <c r="O90" s="34"/>
      <c r="P90" s="26"/>
      <c r="Q90" s="46"/>
      <c r="R90" s="34">
        <f t="shared" si="8"/>
        <v>0</v>
      </c>
      <c r="S90" s="26">
        <f t="shared" si="9"/>
        <v>0</v>
      </c>
      <c r="T90" s="46">
        <f t="shared" si="10"/>
        <v>0</v>
      </c>
      <c r="U90" s="36"/>
      <c r="V90" s="25"/>
      <c r="W90" s="26"/>
      <c r="X90" s="23"/>
    </row>
    <row r="91" spans="6:24" ht="15.75">
      <c r="F91" s="34"/>
      <c r="G91" s="26"/>
      <c r="H91" s="46"/>
      <c r="I91" s="34"/>
      <c r="J91" s="26"/>
      <c r="K91" s="46"/>
      <c r="L91" s="34"/>
      <c r="M91" s="26"/>
      <c r="N91" s="46"/>
      <c r="O91" s="34"/>
      <c r="P91" s="26"/>
      <c r="Q91" s="46"/>
      <c r="R91" s="34">
        <f aca="true" t="shared" si="11" ref="R91:R119">SUM(F91+I91+L91+O91-V91)</f>
        <v>0</v>
      </c>
      <c r="S91" s="26">
        <f aca="true" t="shared" si="12" ref="S91:S119">SUM(G91+J91+M91+P91-W91)</f>
        <v>0</v>
      </c>
      <c r="T91" s="46">
        <f aca="true" t="shared" si="13" ref="T91:T119">SUM(H91+K91+N91+Q91-X91)</f>
        <v>0</v>
      </c>
      <c r="U91" s="36"/>
      <c r="V91" s="25"/>
      <c r="W91" s="26"/>
      <c r="X91" s="23"/>
    </row>
    <row r="92" spans="6:24" ht="15.75">
      <c r="F92" s="34"/>
      <c r="G92" s="26"/>
      <c r="H92" s="46"/>
      <c r="I92" s="34"/>
      <c r="J92" s="26"/>
      <c r="K92" s="46"/>
      <c r="L92" s="34"/>
      <c r="M92" s="26"/>
      <c r="N92" s="46"/>
      <c r="O92" s="34"/>
      <c r="P92" s="26"/>
      <c r="Q92" s="46"/>
      <c r="R92" s="34">
        <f t="shared" si="11"/>
        <v>0</v>
      </c>
      <c r="S92" s="26">
        <f t="shared" si="12"/>
        <v>0</v>
      </c>
      <c r="T92" s="46">
        <f t="shared" si="13"/>
        <v>0</v>
      </c>
      <c r="U92" s="36"/>
      <c r="V92" s="25"/>
      <c r="W92" s="26"/>
      <c r="X92" s="23"/>
    </row>
    <row r="93" spans="6:24" ht="15.75">
      <c r="F93" s="34"/>
      <c r="G93" s="26"/>
      <c r="H93" s="46"/>
      <c r="I93" s="34"/>
      <c r="J93" s="26"/>
      <c r="K93" s="46"/>
      <c r="L93" s="34"/>
      <c r="M93" s="26"/>
      <c r="N93" s="46"/>
      <c r="O93" s="34"/>
      <c r="P93" s="26"/>
      <c r="Q93" s="46"/>
      <c r="R93" s="34">
        <f t="shared" si="11"/>
        <v>0</v>
      </c>
      <c r="S93" s="26">
        <f t="shared" si="12"/>
        <v>0</v>
      </c>
      <c r="T93" s="46">
        <f t="shared" si="13"/>
        <v>0</v>
      </c>
      <c r="U93" s="36"/>
      <c r="V93" s="25"/>
      <c r="W93" s="26"/>
      <c r="X93" s="23"/>
    </row>
    <row r="94" spans="6:24" ht="15.75">
      <c r="F94" s="34"/>
      <c r="G94" s="26"/>
      <c r="H94" s="46"/>
      <c r="I94" s="34"/>
      <c r="J94" s="26"/>
      <c r="K94" s="46"/>
      <c r="L94" s="34"/>
      <c r="M94" s="26"/>
      <c r="N94" s="46"/>
      <c r="O94" s="34"/>
      <c r="P94" s="26"/>
      <c r="Q94" s="46"/>
      <c r="R94" s="34">
        <f t="shared" si="11"/>
        <v>0</v>
      </c>
      <c r="S94" s="26">
        <f t="shared" si="12"/>
        <v>0</v>
      </c>
      <c r="T94" s="46">
        <f t="shared" si="13"/>
        <v>0</v>
      </c>
      <c r="U94" s="36"/>
      <c r="V94" s="25"/>
      <c r="W94" s="26"/>
      <c r="X94" s="23"/>
    </row>
    <row r="95" spans="6:24" ht="15.75">
      <c r="F95" s="34"/>
      <c r="G95" s="26"/>
      <c r="H95" s="46"/>
      <c r="I95" s="34"/>
      <c r="J95" s="26"/>
      <c r="K95" s="46"/>
      <c r="L95" s="34"/>
      <c r="M95" s="26"/>
      <c r="N95" s="46"/>
      <c r="O95" s="34"/>
      <c r="P95" s="26"/>
      <c r="Q95" s="46"/>
      <c r="R95" s="34">
        <f t="shared" si="11"/>
        <v>0</v>
      </c>
      <c r="S95" s="26">
        <f t="shared" si="12"/>
        <v>0</v>
      </c>
      <c r="T95" s="46">
        <f t="shared" si="13"/>
        <v>0</v>
      </c>
      <c r="U95" s="36"/>
      <c r="V95" s="25"/>
      <c r="W95" s="26"/>
      <c r="X95" s="23"/>
    </row>
    <row r="96" spans="6:24" ht="15.75">
      <c r="F96" s="34"/>
      <c r="G96" s="26"/>
      <c r="H96" s="46"/>
      <c r="I96" s="34"/>
      <c r="J96" s="26"/>
      <c r="K96" s="46"/>
      <c r="L96" s="34"/>
      <c r="M96" s="26"/>
      <c r="N96" s="46"/>
      <c r="O96" s="34"/>
      <c r="P96" s="26"/>
      <c r="Q96" s="46"/>
      <c r="R96" s="34">
        <f t="shared" si="11"/>
        <v>0</v>
      </c>
      <c r="S96" s="26">
        <f t="shared" si="12"/>
        <v>0</v>
      </c>
      <c r="T96" s="46">
        <f t="shared" si="13"/>
        <v>0</v>
      </c>
      <c r="U96" s="36"/>
      <c r="V96" s="25"/>
      <c r="W96" s="26"/>
      <c r="X96" s="23"/>
    </row>
    <row r="97" spans="6:24" ht="15.75">
      <c r="F97" s="34"/>
      <c r="G97" s="26"/>
      <c r="H97" s="46"/>
      <c r="I97" s="34"/>
      <c r="J97" s="26"/>
      <c r="K97" s="46"/>
      <c r="L97" s="34"/>
      <c r="M97" s="26"/>
      <c r="N97" s="46"/>
      <c r="O97" s="34"/>
      <c r="P97" s="26"/>
      <c r="Q97" s="46"/>
      <c r="R97" s="34">
        <f t="shared" si="11"/>
        <v>0</v>
      </c>
      <c r="S97" s="26">
        <f t="shared" si="12"/>
        <v>0</v>
      </c>
      <c r="T97" s="46">
        <f t="shared" si="13"/>
        <v>0</v>
      </c>
      <c r="U97" s="36"/>
      <c r="V97" s="25"/>
      <c r="W97" s="26"/>
      <c r="X97" s="23"/>
    </row>
    <row r="98" spans="6:24" ht="15.75">
      <c r="F98" s="34"/>
      <c r="G98" s="26"/>
      <c r="H98" s="46"/>
      <c r="I98" s="34"/>
      <c r="J98" s="26"/>
      <c r="K98" s="46"/>
      <c r="L98" s="34"/>
      <c r="M98" s="26"/>
      <c r="N98" s="46"/>
      <c r="O98" s="34"/>
      <c r="P98" s="26"/>
      <c r="Q98" s="46"/>
      <c r="R98" s="34">
        <f t="shared" si="11"/>
        <v>0</v>
      </c>
      <c r="S98" s="26">
        <f t="shared" si="12"/>
        <v>0</v>
      </c>
      <c r="T98" s="46">
        <f t="shared" si="13"/>
        <v>0</v>
      </c>
      <c r="U98" s="36"/>
      <c r="V98" s="25"/>
      <c r="W98" s="26"/>
      <c r="X98" s="23"/>
    </row>
    <row r="99" spans="6:24" ht="15.75">
      <c r="F99" s="34"/>
      <c r="G99" s="26"/>
      <c r="H99" s="46"/>
      <c r="I99" s="34"/>
      <c r="J99" s="26"/>
      <c r="K99" s="46"/>
      <c r="L99" s="34"/>
      <c r="M99" s="26"/>
      <c r="N99" s="46"/>
      <c r="O99" s="34"/>
      <c r="P99" s="26"/>
      <c r="Q99" s="46"/>
      <c r="R99" s="34">
        <f t="shared" si="11"/>
        <v>0</v>
      </c>
      <c r="S99" s="26">
        <f t="shared" si="12"/>
        <v>0</v>
      </c>
      <c r="T99" s="46">
        <f t="shared" si="13"/>
        <v>0</v>
      </c>
      <c r="U99" s="36"/>
      <c r="V99" s="25"/>
      <c r="W99" s="26"/>
      <c r="X99" s="23"/>
    </row>
    <row r="100" spans="6:24" ht="15.75">
      <c r="F100" s="34"/>
      <c r="G100" s="26"/>
      <c r="H100" s="46"/>
      <c r="I100" s="34"/>
      <c r="J100" s="26"/>
      <c r="K100" s="46"/>
      <c r="L100" s="34"/>
      <c r="M100" s="26"/>
      <c r="N100" s="46"/>
      <c r="O100" s="34"/>
      <c r="P100" s="26"/>
      <c r="Q100" s="46"/>
      <c r="R100" s="34">
        <f t="shared" si="11"/>
        <v>0</v>
      </c>
      <c r="S100" s="26">
        <f t="shared" si="12"/>
        <v>0</v>
      </c>
      <c r="T100" s="46">
        <f t="shared" si="13"/>
        <v>0</v>
      </c>
      <c r="U100" s="36"/>
      <c r="V100" s="25"/>
      <c r="W100" s="26"/>
      <c r="X100" s="23"/>
    </row>
    <row r="101" spans="6:24" ht="15.75">
      <c r="F101" s="34"/>
      <c r="G101" s="26"/>
      <c r="H101" s="46"/>
      <c r="I101" s="34"/>
      <c r="J101" s="26"/>
      <c r="K101" s="46"/>
      <c r="L101" s="34"/>
      <c r="M101" s="26"/>
      <c r="N101" s="46"/>
      <c r="O101" s="34"/>
      <c r="P101" s="26"/>
      <c r="Q101" s="46"/>
      <c r="R101" s="34">
        <f t="shared" si="11"/>
        <v>0</v>
      </c>
      <c r="S101" s="26">
        <f t="shared" si="12"/>
        <v>0</v>
      </c>
      <c r="T101" s="46">
        <f t="shared" si="13"/>
        <v>0</v>
      </c>
      <c r="U101" s="36"/>
      <c r="V101" s="25"/>
      <c r="W101" s="26"/>
      <c r="X101" s="23"/>
    </row>
    <row r="102" spans="6:24" ht="15.75">
      <c r="F102" s="34"/>
      <c r="G102" s="26"/>
      <c r="H102" s="46"/>
      <c r="I102" s="34"/>
      <c r="J102" s="26"/>
      <c r="K102" s="46"/>
      <c r="L102" s="34"/>
      <c r="M102" s="26"/>
      <c r="N102" s="46"/>
      <c r="O102" s="34"/>
      <c r="P102" s="26"/>
      <c r="Q102" s="46"/>
      <c r="R102" s="34">
        <f t="shared" si="11"/>
        <v>0</v>
      </c>
      <c r="S102" s="26">
        <f t="shared" si="12"/>
        <v>0</v>
      </c>
      <c r="T102" s="46">
        <f t="shared" si="13"/>
        <v>0</v>
      </c>
      <c r="U102" s="36"/>
      <c r="V102" s="25"/>
      <c r="W102" s="26"/>
      <c r="X102" s="23"/>
    </row>
    <row r="103" spans="6:24" ht="15.75">
      <c r="F103" s="34"/>
      <c r="G103" s="26"/>
      <c r="H103" s="46"/>
      <c r="I103" s="34"/>
      <c r="J103" s="26"/>
      <c r="K103" s="46"/>
      <c r="L103" s="34"/>
      <c r="M103" s="26"/>
      <c r="N103" s="46"/>
      <c r="O103" s="34"/>
      <c r="P103" s="26"/>
      <c r="Q103" s="46"/>
      <c r="R103" s="34">
        <f t="shared" si="11"/>
        <v>0</v>
      </c>
      <c r="S103" s="26">
        <f t="shared" si="12"/>
        <v>0</v>
      </c>
      <c r="T103" s="46">
        <f t="shared" si="13"/>
        <v>0</v>
      </c>
      <c r="U103" s="36"/>
      <c r="V103" s="25"/>
      <c r="W103" s="26"/>
      <c r="X103" s="23"/>
    </row>
    <row r="104" spans="6:24" ht="15.75">
      <c r="F104" s="34"/>
      <c r="G104" s="26"/>
      <c r="H104" s="46"/>
      <c r="I104" s="34"/>
      <c r="J104" s="26"/>
      <c r="K104" s="46"/>
      <c r="L104" s="34"/>
      <c r="M104" s="26"/>
      <c r="N104" s="46"/>
      <c r="O104" s="34"/>
      <c r="P104" s="26"/>
      <c r="Q104" s="46"/>
      <c r="R104" s="34">
        <f t="shared" si="11"/>
        <v>0</v>
      </c>
      <c r="S104" s="26">
        <f t="shared" si="12"/>
        <v>0</v>
      </c>
      <c r="T104" s="46">
        <f t="shared" si="13"/>
        <v>0</v>
      </c>
      <c r="U104" s="36"/>
      <c r="V104" s="25"/>
      <c r="W104" s="26"/>
      <c r="X104" s="23"/>
    </row>
    <row r="105" spans="6:24" ht="15.75">
      <c r="F105" s="34"/>
      <c r="G105" s="26"/>
      <c r="H105" s="46"/>
      <c r="I105" s="34"/>
      <c r="J105" s="26"/>
      <c r="K105" s="46"/>
      <c r="L105" s="34"/>
      <c r="M105" s="26"/>
      <c r="N105" s="46"/>
      <c r="O105" s="34"/>
      <c r="P105" s="26"/>
      <c r="Q105" s="46"/>
      <c r="R105" s="34">
        <f t="shared" si="11"/>
        <v>0</v>
      </c>
      <c r="S105" s="26">
        <f t="shared" si="12"/>
        <v>0</v>
      </c>
      <c r="T105" s="46">
        <f t="shared" si="13"/>
        <v>0</v>
      </c>
      <c r="U105" s="36"/>
      <c r="V105" s="25"/>
      <c r="W105" s="26"/>
      <c r="X105" s="23"/>
    </row>
    <row r="106" spans="6:24" ht="15.75">
      <c r="F106" s="34"/>
      <c r="G106" s="26"/>
      <c r="H106" s="46"/>
      <c r="I106" s="34"/>
      <c r="J106" s="26"/>
      <c r="K106" s="46"/>
      <c r="L106" s="34"/>
      <c r="M106" s="26"/>
      <c r="N106" s="46"/>
      <c r="O106" s="34"/>
      <c r="P106" s="26"/>
      <c r="Q106" s="46"/>
      <c r="R106" s="34">
        <f t="shared" si="11"/>
        <v>0</v>
      </c>
      <c r="S106" s="26">
        <f t="shared" si="12"/>
        <v>0</v>
      </c>
      <c r="T106" s="46">
        <f t="shared" si="13"/>
        <v>0</v>
      </c>
      <c r="U106" s="36"/>
      <c r="V106" s="25"/>
      <c r="W106" s="26"/>
      <c r="X106" s="23"/>
    </row>
    <row r="107" spans="6:24" ht="15.75">
      <c r="F107" s="34"/>
      <c r="G107" s="26"/>
      <c r="H107" s="46"/>
      <c r="I107" s="34"/>
      <c r="J107" s="26"/>
      <c r="K107" s="46"/>
      <c r="L107" s="34"/>
      <c r="M107" s="26"/>
      <c r="N107" s="46"/>
      <c r="O107" s="34"/>
      <c r="P107" s="26"/>
      <c r="Q107" s="46"/>
      <c r="R107" s="34">
        <f t="shared" si="11"/>
        <v>0</v>
      </c>
      <c r="S107" s="26">
        <f t="shared" si="12"/>
        <v>0</v>
      </c>
      <c r="T107" s="46">
        <f t="shared" si="13"/>
        <v>0</v>
      </c>
      <c r="U107" s="36"/>
      <c r="V107" s="25"/>
      <c r="W107" s="26"/>
      <c r="X107" s="23"/>
    </row>
    <row r="108" spans="6:24" ht="15.75">
      <c r="F108" s="34"/>
      <c r="G108" s="26"/>
      <c r="H108" s="46"/>
      <c r="I108" s="34"/>
      <c r="J108" s="26"/>
      <c r="K108" s="46"/>
      <c r="L108" s="34"/>
      <c r="M108" s="26"/>
      <c r="N108" s="46"/>
      <c r="O108" s="34"/>
      <c r="P108" s="26"/>
      <c r="Q108" s="46"/>
      <c r="R108" s="34">
        <f t="shared" si="11"/>
        <v>0</v>
      </c>
      <c r="S108" s="26">
        <f t="shared" si="12"/>
        <v>0</v>
      </c>
      <c r="T108" s="46">
        <f t="shared" si="13"/>
        <v>0</v>
      </c>
      <c r="U108" s="36"/>
      <c r="V108" s="25"/>
      <c r="W108" s="26"/>
      <c r="X108" s="23"/>
    </row>
    <row r="109" spans="6:24" ht="15.75">
      <c r="F109" s="34"/>
      <c r="G109" s="26"/>
      <c r="H109" s="46"/>
      <c r="I109" s="34"/>
      <c r="J109" s="26"/>
      <c r="K109" s="46"/>
      <c r="L109" s="34"/>
      <c r="M109" s="26"/>
      <c r="N109" s="46"/>
      <c r="O109" s="34"/>
      <c r="P109" s="26"/>
      <c r="Q109" s="46"/>
      <c r="R109" s="34">
        <f t="shared" si="11"/>
        <v>0</v>
      </c>
      <c r="S109" s="26">
        <f t="shared" si="12"/>
        <v>0</v>
      </c>
      <c r="T109" s="46">
        <f t="shared" si="13"/>
        <v>0</v>
      </c>
      <c r="U109" s="36"/>
      <c r="V109" s="25"/>
      <c r="W109" s="26"/>
      <c r="X109" s="23"/>
    </row>
    <row r="110" spans="6:24" ht="15.75">
      <c r="F110" s="34"/>
      <c r="G110" s="26"/>
      <c r="H110" s="46"/>
      <c r="I110" s="34"/>
      <c r="J110" s="26"/>
      <c r="K110" s="46"/>
      <c r="L110" s="34"/>
      <c r="M110" s="26"/>
      <c r="N110" s="46"/>
      <c r="O110" s="34"/>
      <c r="P110" s="26"/>
      <c r="Q110" s="46"/>
      <c r="R110" s="34">
        <f t="shared" si="11"/>
        <v>0</v>
      </c>
      <c r="S110" s="26">
        <f t="shared" si="12"/>
        <v>0</v>
      </c>
      <c r="T110" s="46">
        <f t="shared" si="13"/>
        <v>0</v>
      </c>
      <c r="U110" s="36"/>
      <c r="V110" s="25"/>
      <c r="W110" s="26"/>
      <c r="X110" s="23"/>
    </row>
    <row r="111" spans="6:24" ht="15.75">
      <c r="F111" s="34"/>
      <c r="G111" s="26"/>
      <c r="H111" s="46"/>
      <c r="I111" s="34"/>
      <c r="J111" s="26"/>
      <c r="K111" s="46"/>
      <c r="L111" s="34"/>
      <c r="M111" s="26"/>
      <c r="N111" s="46"/>
      <c r="O111" s="34"/>
      <c r="P111" s="26"/>
      <c r="Q111" s="46"/>
      <c r="R111" s="34">
        <f t="shared" si="11"/>
        <v>0</v>
      </c>
      <c r="S111" s="26">
        <f t="shared" si="12"/>
        <v>0</v>
      </c>
      <c r="T111" s="46">
        <f t="shared" si="13"/>
        <v>0</v>
      </c>
      <c r="U111" s="36"/>
      <c r="V111" s="25"/>
      <c r="W111" s="26"/>
      <c r="X111" s="23"/>
    </row>
    <row r="112" spans="6:24" ht="15.75">
      <c r="F112" s="34"/>
      <c r="G112" s="26"/>
      <c r="H112" s="46"/>
      <c r="I112" s="34"/>
      <c r="J112" s="26"/>
      <c r="K112" s="46"/>
      <c r="L112" s="34"/>
      <c r="M112" s="26"/>
      <c r="N112" s="46"/>
      <c r="O112" s="34"/>
      <c r="P112" s="26"/>
      <c r="Q112" s="46"/>
      <c r="R112" s="34">
        <f t="shared" si="11"/>
        <v>0</v>
      </c>
      <c r="S112" s="26">
        <f t="shared" si="12"/>
        <v>0</v>
      </c>
      <c r="T112" s="46">
        <f t="shared" si="13"/>
        <v>0</v>
      </c>
      <c r="U112" s="36"/>
      <c r="V112" s="25"/>
      <c r="W112" s="26"/>
      <c r="X112" s="23"/>
    </row>
    <row r="113" spans="6:24" ht="15.75">
      <c r="F113" s="34"/>
      <c r="G113" s="26"/>
      <c r="H113" s="46"/>
      <c r="I113" s="34"/>
      <c r="J113" s="26"/>
      <c r="K113" s="46"/>
      <c r="L113" s="34"/>
      <c r="M113" s="26"/>
      <c r="N113" s="46"/>
      <c r="O113" s="34"/>
      <c r="P113" s="26"/>
      <c r="Q113" s="46"/>
      <c r="R113" s="34">
        <f t="shared" si="11"/>
        <v>0</v>
      </c>
      <c r="S113" s="26">
        <f t="shared" si="12"/>
        <v>0</v>
      </c>
      <c r="T113" s="46">
        <f t="shared" si="13"/>
        <v>0</v>
      </c>
      <c r="U113" s="36"/>
      <c r="V113" s="25"/>
      <c r="W113" s="26"/>
      <c r="X113" s="23"/>
    </row>
    <row r="114" spans="6:24" ht="15.75">
      <c r="F114" s="34"/>
      <c r="G114" s="26"/>
      <c r="H114" s="46"/>
      <c r="I114" s="34"/>
      <c r="J114" s="26"/>
      <c r="K114" s="46"/>
      <c r="L114" s="34"/>
      <c r="M114" s="26"/>
      <c r="N114" s="46"/>
      <c r="O114" s="34"/>
      <c r="P114" s="26"/>
      <c r="Q114" s="46"/>
      <c r="R114" s="34">
        <f t="shared" si="11"/>
        <v>0</v>
      </c>
      <c r="S114" s="26">
        <f t="shared" si="12"/>
        <v>0</v>
      </c>
      <c r="T114" s="46">
        <f t="shared" si="13"/>
        <v>0</v>
      </c>
      <c r="U114" s="36"/>
      <c r="V114" s="25"/>
      <c r="W114" s="26"/>
      <c r="X114" s="23"/>
    </row>
    <row r="115" spans="6:24" ht="15.75">
      <c r="F115" s="34"/>
      <c r="G115" s="26"/>
      <c r="H115" s="46"/>
      <c r="I115" s="34"/>
      <c r="J115" s="26"/>
      <c r="K115" s="46"/>
      <c r="L115" s="34"/>
      <c r="M115" s="26"/>
      <c r="N115" s="46"/>
      <c r="O115" s="34"/>
      <c r="P115" s="26"/>
      <c r="Q115" s="46"/>
      <c r="R115" s="34">
        <f t="shared" si="11"/>
        <v>0</v>
      </c>
      <c r="S115" s="26">
        <f t="shared" si="12"/>
        <v>0</v>
      </c>
      <c r="T115" s="46">
        <f t="shared" si="13"/>
        <v>0</v>
      </c>
      <c r="U115" s="36"/>
      <c r="V115" s="25"/>
      <c r="W115" s="26"/>
      <c r="X115" s="23"/>
    </row>
    <row r="116" spans="6:24" ht="15.75">
      <c r="F116" s="34"/>
      <c r="G116" s="26"/>
      <c r="H116" s="46"/>
      <c r="I116" s="34"/>
      <c r="J116" s="26"/>
      <c r="K116" s="46"/>
      <c r="L116" s="34"/>
      <c r="M116" s="26"/>
      <c r="N116" s="46"/>
      <c r="O116" s="34"/>
      <c r="P116" s="26"/>
      <c r="Q116" s="46"/>
      <c r="R116" s="34">
        <f t="shared" si="11"/>
        <v>0</v>
      </c>
      <c r="S116" s="26">
        <f t="shared" si="12"/>
        <v>0</v>
      </c>
      <c r="T116" s="46">
        <f t="shared" si="13"/>
        <v>0</v>
      </c>
      <c r="U116" s="36"/>
      <c r="V116" s="25"/>
      <c r="W116" s="26"/>
      <c r="X116" s="23"/>
    </row>
    <row r="117" spans="6:24" ht="15.75">
      <c r="F117" s="34"/>
      <c r="G117" s="26"/>
      <c r="H117" s="46"/>
      <c r="I117" s="34"/>
      <c r="J117" s="26"/>
      <c r="K117" s="46"/>
      <c r="L117" s="34"/>
      <c r="M117" s="26"/>
      <c r="N117" s="46"/>
      <c r="O117" s="34"/>
      <c r="P117" s="26"/>
      <c r="Q117" s="46"/>
      <c r="R117" s="34">
        <f t="shared" si="11"/>
        <v>0</v>
      </c>
      <c r="S117" s="26">
        <f t="shared" si="12"/>
        <v>0</v>
      </c>
      <c r="T117" s="46">
        <f t="shared" si="13"/>
        <v>0</v>
      </c>
      <c r="U117" s="36"/>
      <c r="V117" s="25"/>
      <c r="W117" s="26"/>
      <c r="X117" s="23"/>
    </row>
    <row r="118" spans="6:24" ht="15.75">
      <c r="F118" s="34"/>
      <c r="G118" s="26"/>
      <c r="H118" s="46"/>
      <c r="I118" s="34"/>
      <c r="J118" s="26"/>
      <c r="K118" s="46"/>
      <c r="L118" s="34"/>
      <c r="M118" s="26"/>
      <c r="N118" s="46"/>
      <c r="O118" s="34"/>
      <c r="P118" s="26"/>
      <c r="Q118" s="46"/>
      <c r="R118" s="34">
        <f t="shared" si="11"/>
        <v>0</v>
      </c>
      <c r="S118" s="26">
        <f t="shared" si="12"/>
        <v>0</v>
      </c>
      <c r="T118" s="46">
        <f t="shared" si="13"/>
        <v>0</v>
      </c>
      <c r="U118" s="36"/>
      <c r="V118" s="25"/>
      <c r="W118" s="26"/>
      <c r="X118" s="23"/>
    </row>
    <row r="119" spans="6:24" ht="15.75">
      <c r="F119" s="34"/>
      <c r="G119" s="26"/>
      <c r="H119" s="46"/>
      <c r="I119" s="34"/>
      <c r="J119" s="26"/>
      <c r="K119" s="46"/>
      <c r="L119" s="34"/>
      <c r="M119" s="26"/>
      <c r="N119" s="46"/>
      <c r="O119" s="34"/>
      <c r="P119" s="26"/>
      <c r="Q119" s="46"/>
      <c r="R119" s="34">
        <f t="shared" si="11"/>
        <v>0</v>
      </c>
      <c r="S119" s="26">
        <f t="shared" si="12"/>
        <v>0</v>
      </c>
      <c r="T119" s="46">
        <f t="shared" si="13"/>
        <v>0</v>
      </c>
      <c r="U119" s="36"/>
      <c r="V119" s="25"/>
      <c r="W119" s="26"/>
      <c r="X119" s="23"/>
    </row>
  </sheetData>
  <sheetProtection/>
  <mergeCells count="1">
    <mergeCell ref="C1:T2"/>
  </mergeCells>
  <printOptions horizontalCentered="1"/>
  <pageMargins left="0.5905511811023623" right="0.5905511811023623" top="0.98425196850393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1:AN289"/>
  <sheetViews>
    <sheetView zoomScaleSheetLayoutView="75" zoomScalePageLayoutView="0" workbookViewId="0" topLeftCell="A1">
      <pane ySplit="9" topLeftCell="BM10" activePane="bottomLeft" state="frozen"/>
      <selection pane="topLeft" activeCell="E19" sqref="E19"/>
      <selection pane="bottomLeft" activeCell="A1" sqref="A1"/>
    </sheetView>
  </sheetViews>
  <sheetFormatPr defaultColWidth="9.140625" defaultRowHeight="15"/>
  <cols>
    <col min="1" max="1" width="2.7109375" style="5" customWidth="1"/>
    <col min="2" max="2" width="6.7109375" style="29" customWidth="1"/>
    <col min="3" max="4" width="3.7109375" style="5" customWidth="1"/>
    <col min="5" max="5" width="3.8515625" style="5" customWidth="1"/>
    <col min="6" max="6" width="31.28125" style="5" bestFit="1" customWidth="1"/>
    <col min="7" max="7" width="25.421875" style="5" bestFit="1" customWidth="1"/>
    <col min="8" max="8" width="6.7109375" style="5" customWidth="1"/>
    <col min="9" max="9" width="4.7109375" style="2" customWidth="1"/>
    <col min="10" max="10" width="5.140625" style="2" customWidth="1"/>
    <col min="11" max="11" width="2.140625" style="2" customWidth="1"/>
    <col min="12" max="12" width="1.8515625" style="2" customWidth="1"/>
    <col min="13" max="13" width="2.140625" style="2" customWidth="1"/>
    <col min="14" max="14" width="1.8515625" style="2" customWidth="1"/>
    <col min="15" max="15" width="2.140625" style="2" customWidth="1"/>
    <col min="16" max="16" width="1.8515625" style="2" customWidth="1"/>
    <col min="17" max="17" width="2.140625" style="2" customWidth="1"/>
    <col min="18" max="18" width="1.8515625" style="2" customWidth="1"/>
    <col min="19" max="19" width="2.140625" style="2" customWidth="1"/>
    <col min="20" max="20" width="1.8515625" style="2" customWidth="1"/>
    <col min="21" max="21" width="2.140625" style="2" customWidth="1"/>
    <col min="22" max="22" width="1.8515625" style="2" customWidth="1"/>
    <col min="23" max="23" width="2.140625" style="2" customWidth="1"/>
    <col min="24" max="24" width="1.8515625" style="2" customWidth="1"/>
    <col min="25" max="25" width="2.140625" style="2" customWidth="1"/>
    <col min="26" max="26" width="1.8515625" style="2" customWidth="1"/>
    <col min="27" max="27" width="2.140625" style="2" customWidth="1"/>
    <col min="28" max="28" width="1.8515625" style="2" customWidth="1"/>
    <col min="29" max="29" width="2.140625" style="2" customWidth="1"/>
    <col min="30" max="30" width="1.8515625" style="2" customWidth="1"/>
    <col min="31" max="31" width="5.7109375" style="5" customWidth="1"/>
    <col min="32" max="32" width="3.7109375" style="5" customWidth="1"/>
    <col min="33" max="33" width="4.7109375" style="2" customWidth="1"/>
    <col min="34" max="34" width="3.421875" style="5" customWidth="1"/>
    <col min="35" max="38" width="2.7109375" style="5" bestFit="1" customWidth="1"/>
    <col min="39" max="39" width="6.28125" style="2" customWidth="1"/>
    <col min="40" max="40" width="6.7109375" style="5" bestFit="1" customWidth="1"/>
    <col min="41" max="16384" width="9.140625" style="5" customWidth="1"/>
  </cols>
  <sheetData>
    <row r="1" spans="2:39" ht="15.75">
      <c r="B1" s="1"/>
      <c r="C1" s="1"/>
      <c r="D1" s="1"/>
      <c r="E1" s="1"/>
      <c r="F1" s="2">
        <f>COUNTIF(F10:F94,"*")</f>
        <v>74</v>
      </c>
      <c r="G1" s="124" t="s">
        <v>0</v>
      </c>
      <c r="H1" s="124"/>
      <c r="I1" s="3">
        <f>SUM(K2:Z2)</f>
        <v>107</v>
      </c>
      <c r="J1" s="4"/>
      <c r="K1" s="128" t="s">
        <v>1</v>
      </c>
      <c r="L1" s="128"/>
      <c r="M1" s="140" t="s">
        <v>2</v>
      </c>
      <c r="N1" s="140"/>
      <c r="O1" s="140" t="s">
        <v>3</v>
      </c>
      <c r="P1" s="140"/>
      <c r="Q1" s="140" t="s">
        <v>4</v>
      </c>
      <c r="R1" s="140"/>
      <c r="S1" s="140" t="s">
        <v>5</v>
      </c>
      <c r="T1" s="140"/>
      <c r="U1" s="140" t="s">
        <v>6</v>
      </c>
      <c r="V1" s="140"/>
      <c r="W1" s="140" t="s">
        <v>7</v>
      </c>
      <c r="X1" s="140"/>
      <c r="Y1" s="140" t="s">
        <v>8</v>
      </c>
      <c r="Z1" s="140"/>
      <c r="AE1" s="50">
        <v>1</v>
      </c>
      <c r="AF1" s="50">
        <v>2</v>
      </c>
      <c r="AG1" s="51">
        <v>3</v>
      </c>
      <c r="AH1" s="48"/>
      <c r="AI1" s="48"/>
      <c r="AJ1" s="48"/>
      <c r="AK1" s="48"/>
      <c r="AL1" s="48" t="s">
        <v>9</v>
      </c>
      <c r="AM1" s="49">
        <f>I1/9</f>
        <v>11.88888888888889</v>
      </c>
    </row>
    <row r="2" spans="2:39" ht="15.75">
      <c r="B2" s="1"/>
      <c r="C2" s="1"/>
      <c r="D2" s="1"/>
      <c r="E2" s="6"/>
      <c r="F2" s="6"/>
      <c r="G2" s="125" t="s">
        <v>10</v>
      </c>
      <c r="H2" s="125"/>
      <c r="I2" s="7">
        <f>SUM(Q2:Z2)</f>
        <v>65</v>
      </c>
      <c r="J2" s="4"/>
      <c r="K2" s="143">
        <f>COUNTIF(I10:I198,"A")</f>
        <v>18</v>
      </c>
      <c r="L2" s="143"/>
      <c r="M2" s="143">
        <f>COUNTIF(I10:I198,"R")</f>
        <v>17</v>
      </c>
      <c r="N2" s="143"/>
      <c r="O2" s="143">
        <f>COUNTIF(I10:I198,"B")</f>
        <v>7</v>
      </c>
      <c r="P2" s="143"/>
      <c r="Q2" s="127">
        <f>COUNTIF(I10:I198,"C")-SUM(S2:Z2)</f>
        <v>47</v>
      </c>
      <c r="R2" s="127"/>
      <c r="S2" s="143">
        <f>COUNTIF(J10:J198,"D*")</f>
        <v>5</v>
      </c>
      <c r="T2" s="143"/>
      <c r="U2" s="143">
        <f>COUNTIF(J10:J198,"Vy")</f>
        <v>5</v>
      </c>
      <c r="V2" s="143"/>
      <c r="W2" s="143">
        <f>COUNTIF(J10:J198,"Vä")</f>
        <v>6</v>
      </c>
      <c r="X2" s="143"/>
      <c r="Y2" s="143">
        <f>COUNTIF(J10:J198,"Jun")</f>
        <v>2</v>
      </c>
      <c r="Z2" s="143"/>
      <c r="AE2" s="50">
        <f>COUNTIF(J10:J198,"1")</f>
        <v>25</v>
      </c>
      <c r="AF2" s="50">
        <f>COUNTIF(J10:J198,"2")</f>
        <v>27</v>
      </c>
      <c r="AG2" s="50">
        <f>COUNTIF(J10:J198,"3")</f>
        <v>37</v>
      </c>
      <c r="AH2" s="48"/>
      <c r="AI2" s="48"/>
      <c r="AJ2" s="48"/>
      <c r="AK2" s="48"/>
      <c r="AL2" s="48" t="s">
        <v>3</v>
      </c>
      <c r="AM2" s="49">
        <f>I1/3</f>
        <v>35.666666666666664</v>
      </c>
    </row>
    <row r="3" spans="2:13" ht="12.75" customHeight="1">
      <c r="B3" s="1"/>
      <c r="C3" s="1"/>
      <c r="D3" s="1"/>
      <c r="E3" s="8"/>
      <c r="F3" s="6"/>
      <c r="G3" s="146" t="s">
        <v>11</v>
      </c>
      <c r="H3" s="146"/>
      <c r="I3" s="146"/>
      <c r="J3" s="146"/>
      <c r="K3" s="8"/>
      <c r="L3" s="9"/>
      <c r="M3" s="8"/>
    </row>
    <row r="4" spans="2:13" ht="12.75" customHeight="1">
      <c r="B4" s="1"/>
      <c r="C4" s="1"/>
      <c r="D4" s="1"/>
      <c r="E4" s="8"/>
      <c r="F4" s="6"/>
      <c r="G4" s="146"/>
      <c r="H4" s="146"/>
      <c r="I4" s="146"/>
      <c r="J4" s="146"/>
      <c r="K4" s="8"/>
      <c r="L4" s="8"/>
      <c r="M4" s="8"/>
    </row>
    <row r="5" spans="2:13" ht="12.75" customHeight="1">
      <c r="B5" s="1"/>
      <c r="C5" s="1"/>
      <c r="D5" s="1"/>
      <c r="E5" s="8"/>
      <c r="F5" s="6"/>
      <c r="G5" s="144" t="s">
        <v>12</v>
      </c>
      <c r="H5" s="144"/>
      <c r="I5" s="144"/>
      <c r="J5" s="144"/>
      <c r="K5" s="10"/>
      <c r="L5" s="10"/>
      <c r="M5" s="10"/>
    </row>
    <row r="6" spans="2:13" ht="12.75" customHeight="1">
      <c r="B6" s="1"/>
      <c r="C6" s="1"/>
      <c r="D6" s="1"/>
      <c r="E6" s="8"/>
      <c r="F6" s="6"/>
      <c r="G6" s="144"/>
      <c r="H6" s="144"/>
      <c r="I6" s="144"/>
      <c r="J6" s="144"/>
      <c r="K6" s="10"/>
      <c r="L6" s="10"/>
      <c r="M6" s="10"/>
    </row>
    <row r="7" spans="2:13" ht="12.75" customHeight="1">
      <c r="B7" s="1"/>
      <c r="C7" s="1"/>
      <c r="D7" s="1"/>
      <c r="E7" s="8"/>
      <c r="F7" s="6"/>
      <c r="G7" s="145" t="s">
        <v>13</v>
      </c>
      <c r="H7" s="145"/>
      <c r="I7" s="8"/>
      <c r="J7" s="8"/>
      <c r="K7" s="8"/>
      <c r="L7" s="9"/>
      <c r="M7" s="8"/>
    </row>
    <row r="8" spans="2:13" ht="12.75" customHeight="1">
      <c r="B8" s="1"/>
      <c r="C8" s="1"/>
      <c r="D8" s="1"/>
      <c r="E8" s="8"/>
      <c r="F8" s="6"/>
      <c r="G8" s="145"/>
      <c r="H8" s="145"/>
      <c r="I8" s="8"/>
      <c r="J8" s="8"/>
      <c r="K8" s="8"/>
      <c r="L8" s="9"/>
      <c r="M8" s="8"/>
    </row>
    <row r="9" spans="2:40" ht="33" customHeight="1">
      <c r="B9" s="11" t="s">
        <v>14</v>
      </c>
      <c r="C9" s="12" t="s">
        <v>15</v>
      </c>
      <c r="D9" s="12" t="s">
        <v>16</v>
      </c>
      <c r="E9" s="13"/>
      <c r="F9" s="14" t="s">
        <v>17</v>
      </c>
      <c r="G9" s="14" t="s">
        <v>18</v>
      </c>
      <c r="H9" s="15" t="s">
        <v>19</v>
      </c>
      <c r="I9" s="16" t="s">
        <v>20</v>
      </c>
      <c r="J9" s="13" t="s">
        <v>21</v>
      </c>
      <c r="K9" s="141" t="s">
        <v>22</v>
      </c>
      <c r="L9" s="142"/>
      <c r="M9" s="141" t="s">
        <v>23</v>
      </c>
      <c r="N9" s="142"/>
      <c r="O9" s="141" t="s">
        <v>24</v>
      </c>
      <c r="P9" s="142"/>
      <c r="Q9" s="141" t="s">
        <v>25</v>
      </c>
      <c r="R9" s="142"/>
      <c r="S9" s="141" t="s">
        <v>26</v>
      </c>
      <c r="T9" s="142"/>
      <c r="U9" s="141" t="s">
        <v>27</v>
      </c>
      <c r="V9" s="142"/>
      <c r="W9" s="141" t="s">
        <v>28</v>
      </c>
      <c r="X9" s="142"/>
      <c r="Y9" s="141" t="s">
        <v>29</v>
      </c>
      <c r="Z9" s="142"/>
      <c r="AA9" s="141"/>
      <c r="AB9" s="142"/>
      <c r="AC9" s="141"/>
      <c r="AD9" s="142"/>
      <c r="AE9" s="13" t="s">
        <v>30</v>
      </c>
      <c r="AF9" s="13" t="s">
        <v>16</v>
      </c>
      <c r="AG9" s="13" t="s">
        <v>31</v>
      </c>
      <c r="AH9" s="141" t="s">
        <v>32</v>
      </c>
      <c r="AI9" s="141"/>
      <c r="AJ9" s="141"/>
      <c r="AK9" s="141"/>
      <c r="AL9" s="141"/>
      <c r="AM9" s="16" t="s">
        <v>33</v>
      </c>
      <c r="AN9" s="17" t="s">
        <v>34</v>
      </c>
    </row>
    <row r="10" spans="2:39" ht="15.75">
      <c r="B10" s="18"/>
      <c r="C10" s="19"/>
      <c r="D10" s="19"/>
      <c r="E10" s="20">
        <v>1</v>
      </c>
      <c r="F10" s="21" t="s">
        <v>35</v>
      </c>
      <c r="G10" s="21" t="s">
        <v>36</v>
      </c>
      <c r="H10" s="21"/>
      <c r="I10" s="22" t="s">
        <v>4</v>
      </c>
      <c r="J10" s="22" t="s">
        <v>7</v>
      </c>
      <c r="K10" s="23">
        <v>5</v>
      </c>
      <c r="L10" s="24">
        <v>3</v>
      </c>
      <c r="M10" s="23">
        <v>5</v>
      </c>
      <c r="N10" s="24">
        <v>3</v>
      </c>
      <c r="O10" s="23">
        <v>6</v>
      </c>
      <c r="P10" s="24">
        <v>3</v>
      </c>
      <c r="Q10" s="23">
        <v>6</v>
      </c>
      <c r="R10" s="24">
        <v>5</v>
      </c>
      <c r="S10" s="23">
        <v>5</v>
      </c>
      <c r="T10" s="24">
        <v>3</v>
      </c>
      <c r="U10" s="23">
        <v>6</v>
      </c>
      <c r="V10" s="24">
        <v>1</v>
      </c>
      <c r="W10" s="23">
        <v>5</v>
      </c>
      <c r="X10" s="24">
        <v>5</v>
      </c>
      <c r="Y10" s="23">
        <v>6</v>
      </c>
      <c r="Z10" s="24">
        <v>2</v>
      </c>
      <c r="AA10" s="23"/>
      <c r="AB10" s="24"/>
      <c r="AC10" s="23"/>
      <c r="AD10" s="24"/>
      <c r="AE10" s="25">
        <f aca="true" t="shared" si="0" ref="AE10:AF15">SUM(K10,M10,O10,Q10,S10,U10,W10,Y10,AA10,AC10)</f>
        <v>44</v>
      </c>
      <c r="AF10" s="26">
        <f t="shared" si="0"/>
        <v>25</v>
      </c>
      <c r="AG10" s="23">
        <v>31</v>
      </c>
      <c r="AM10" s="27" t="s">
        <v>3</v>
      </c>
    </row>
    <row r="11" spans="2:39" ht="15.75">
      <c r="B11" s="18"/>
      <c r="C11" s="19"/>
      <c r="D11" s="19"/>
      <c r="E11" s="20">
        <v>2</v>
      </c>
      <c r="F11" s="21" t="s">
        <v>37</v>
      </c>
      <c r="G11" s="21" t="s">
        <v>38</v>
      </c>
      <c r="H11" s="21"/>
      <c r="I11" s="22" t="s">
        <v>4</v>
      </c>
      <c r="J11" s="22" t="s">
        <v>7</v>
      </c>
      <c r="K11" s="23">
        <v>5</v>
      </c>
      <c r="L11" s="24">
        <v>3</v>
      </c>
      <c r="M11" s="23">
        <v>5</v>
      </c>
      <c r="N11" s="24">
        <v>3</v>
      </c>
      <c r="O11" s="23">
        <v>5</v>
      </c>
      <c r="P11" s="24">
        <v>3</v>
      </c>
      <c r="Q11" s="23">
        <v>4</v>
      </c>
      <c r="R11" s="24">
        <v>4</v>
      </c>
      <c r="S11" s="23">
        <v>5</v>
      </c>
      <c r="T11" s="24">
        <v>2</v>
      </c>
      <c r="U11" s="23">
        <v>6</v>
      </c>
      <c r="V11" s="24">
        <v>1</v>
      </c>
      <c r="W11" s="23">
        <v>4</v>
      </c>
      <c r="X11" s="24">
        <v>3</v>
      </c>
      <c r="Y11" s="23">
        <v>6</v>
      </c>
      <c r="Z11" s="24">
        <v>2</v>
      </c>
      <c r="AA11" s="23"/>
      <c r="AB11" s="24"/>
      <c r="AC11" s="23"/>
      <c r="AD11" s="24"/>
      <c r="AE11" s="25">
        <f t="shared" si="0"/>
        <v>40</v>
      </c>
      <c r="AF11" s="26">
        <f t="shared" si="0"/>
        <v>21</v>
      </c>
      <c r="AG11" s="23">
        <v>40</v>
      </c>
      <c r="AM11" s="27"/>
    </row>
    <row r="12" spans="2:39" ht="15.75">
      <c r="B12" s="18"/>
      <c r="C12" s="19"/>
      <c r="D12" s="19"/>
      <c r="E12" s="20">
        <v>3</v>
      </c>
      <c r="F12" s="21" t="s">
        <v>39</v>
      </c>
      <c r="G12" s="21" t="s">
        <v>36</v>
      </c>
      <c r="H12" s="21"/>
      <c r="I12" s="22" t="s">
        <v>4</v>
      </c>
      <c r="J12" s="22" t="s">
        <v>7</v>
      </c>
      <c r="K12" s="23">
        <v>1</v>
      </c>
      <c r="L12" s="24">
        <v>1</v>
      </c>
      <c r="M12" s="23">
        <v>5</v>
      </c>
      <c r="N12" s="24">
        <v>3</v>
      </c>
      <c r="O12" s="23">
        <v>6</v>
      </c>
      <c r="P12" s="24">
        <v>3</v>
      </c>
      <c r="Q12" s="23">
        <v>6</v>
      </c>
      <c r="R12" s="24">
        <v>5</v>
      </c>
      <c r="S12" s="23">
        <v>6</v>
      </c>
      <c r="T12" s="24">
        <v>3</v>
      </c>
      <c r="U12" s="23">
        <v>6</v>
      </c>
      <c r="V12" s="24">
        <v>1</v>
      </c>
      <c r="W12" s="23">
        <v>4</v>
      </c>
      <c r="X12" s="24">
        <v>3</v>
      </c>
      <c r="Y12" s="23">
        <v>5</v>
      </c>
      <c r="Z12" s="24">
        <v>2</v>
      </c>
      <c r="AA12" s="23"/>
      <c r="AB12" s="24"/>
      <c r="AC12" s="23"/>
      <c r="AD12" s="24"/>
      <c r="AE12" s="25">
        <f t="shared" si="0"/>
        <v>39</v>
      </c>
      <c r="AF12" s="26">
        <f t="shared" si="0"/>
        <v>21</v>
      </c>
      <c r="AG12" s="23">
        <v>33</v>
      </c>
      <c r="AM12" s="27"/>
    </row>
    <row r="13" spans="2:39" ht="15.75">
      <c r="B13" s="18"/>
      <c r="C13" s="19"/>
      <c r="D13" s="19"/>
      <c r="E13" s="20">
        <v>4</v>
      </c>
      <c r="F13" s="21" t="s">
        <v>40</v>
      </c>
      <c r="G13" s="21" t="s">
        <v>41</v>
      </c>
      <c r="H13" s="21"/>
      <c r="I13" s="22" t="s">
        <v>4</v>
      </c>
      <c r="J13" s="22" t="s">
        <v>7</v>
      </c>
      <c r="K13" s="23">
        <v>4</v>
      </c>
      <c r="L13" s="24">
        <v>3</v>
      </c>
      <c r="M13" s="23">
        <v>6</v>
      </c>
      <c r="N13" s="24">
        <v>3</v>
      </c>
      <c r="O13" s="23">
        <v>5</v>
      </c>
      <c r="P13" s="24">
        <v>3</v>
      </c>
      <c r="Q13" s="23">
        <v>4</v>
      </c>
      <c r="R13" s="24">
        <v>3</v>
      </c>
      <c r="S13" s="23">
        <v>5</v>
      </c>
      <c r="T13" s="24">
        <v>3</v>
      </c>
      <c r="U13" s="23">
        <v>6</v>
      </c>
      <c r="V13" s="24">
        <v>1</v>
      </c>
      <c r="W13" s="23">
        <v>5</v>
      </c>
      <c r="X13" s="24">
        <v>2</v>
      </c>
      <c r="Y13" s="23">
        <v>4</v>
      </c>
      <c r="Z13" s="24">
        <v>2</v>
      </c>
      <c r="AA13" s="23"/>
      <c r="AB13" s="24"/>
      <c r="AC13" s="23"/>
      <c r="AD13" s="24"/>
      <c r="AE13" s="25">
        <f t="shared" si="0"/>
        <v>39</v>
      </c>
      <c r="AF13" s="26">
        <f t="shared" si="0"/>
        <v>20</v>
      </c>
      <c r="AG13" s="23">
        <v>32</v>
      </c>
      <c r="AM13" s="27"/>
    </row>
    <row r="14" spans="2:39" ht="15.75">
      <c r="B14" s="18"/>
      <c r="C14" s="19"/>
      <c r="D14" s="19"/>
      <c r="E14" s="20">
        <v>5</v>
      </c>
      <c r="F14" s="21" t="s">
        <v>42</v>
      </c>
      <c r="G14" s="21" t="s">
        <v>41</v>
      </c>
      <c r="H14" s="21"/>
      <c r="I14" s="22" t="s">
        <v>4</v>
      </c>
      <c r="J14" s="22" t="s">
        <v>7</v>
      </c>
      <c r="K14" s="23">
        <v>5</v>
      </c>
      <c r="L14" s="24">
        <v>3</v>
      </c>
      <c r="M14" s="23">
        <v>4</v>
      </c>
      <c r="N14" s="24">
        <v>3</v>
      </c>
      <c r="O14" s="23">
        <v>0</v>
      </c>
      <c r="P14" s="24">
        <v>0</v>
      </c>
      <c r="Q14" s="23">
        <v>6</v>
      </c>
      <c r="R14" s="24">
        <v>4</v>
      </c>
      <c r="S14" s="23">
        <v>4</v>
      </c>
      <c r="T14" s="24">
        <v>2</v>
      </c>
      <c r="U14" s="23">
        <v>6</v>
      </c>
      <c r="V14" s="24">
        <v>1</v>
      </c>
      <c r="W14" s="23">
        <v>6</v>
      </c>
      <c r="X14" s="24">
        <v>2</v>
      </c>
      <c r="Y14" s="23">
        <v>4</v>
      </c>
      <c r="Z14" s="24">
        <v>2</v>
      </c>
      <c r="AA14" s="23"/>
      <c r="AB14" s="24"/>
      <c r="AC14" s="23"/>
      <c r="AD14" s="24"/>
      <c r="AE14" s="25">
        <f t="shared" si="0"/>
        <v>35</v>
      </c>
      <c r="AF14" s="26">
        <f t="shared" si="0"/>
        <v>17</v>
      </c>
      <c r="AG14" s="23">
        <v>44</v>
      </c>
      <c r="AM14" s="27"/>
    </row>
    <row r="15" spans="2:39" ht="15.75">
      <c r="B15" s="18"/>
      <c r="C15" s="19"/>
      <c r="D15" s="19"/>
      <c r="E15" s="20">
        <v>6</v>
      </c>
      <c r="F15" s="21" t="s">
        <v>43</v>
      </c>
      <c r="G15" s="21" t="s">
        <v>41</v>
      </c>
      <c r="H15" s="21"/>
      <c r="I15" s="22" t="s">
        <v>4</v>
      </c>
      <c r="J15" s="22" t="s">
        <v>7</v>
      </c>
      <c r="K15" s="23">
        <v>4</v>
      </c>
      <c r="L15" s="24">
        <v>3</v>
      </c>
      <c r="M15" s="23">
        <v>5</v>
      </c>
      <c r="N15" s="24">
        <v>3</v>
      </c>
      <c r="O15" s="23">
        <v>3</v>
      </c>
      <c r="P15" s="24">
        <v>2</v>
      </c>
      <c r="Q15" s="23">
        <v>4</v>
      </c>
      <c r="R15" s="24">
        <v>4</v>
      </c>
      <c r="S15" s="23">
        <v>3</v>
      </c>
      <c r="T15" s="24">
        <v>2</v>
      </c>
      <c r="U15" s="23">
        <v>5</v>
      </c>
      <c r="V15" s="24">
        <v>1</v>
      </c>
      <c r="W15" s="23">
        <v>2</v>
      </c>
      <c r="X15" s="24">
        <v>2</v>
      </c>
      <c r="Y15" s="23">
        <v>5</v>
      </c>
      <c r="Z15" s="24">
        <v>2</v>
      </c>
      <c r="AA15" s="23"/>
      <c r="AB15" s="24"/>
      <c r="AC15" s="23"/>
      <c r="AD15" s="24"/>
      <c r="AE15" s="25">
        <f t="shared" si="0"/>
        <v>31</v>
      </c>
      <c r="AF15" s="26">
        <f t="shared" si="0"/>
        <v>19</v>
      </c>
      <c r="AG15" s="23">
        <v>18</v>
      </c>
      <c r="AM15" s="27"/>
    </row>
    <row r="16" spans="2:39" ht="15.75">
      <c r="B16" s="18"/>
      <c r="C16" s="19"/>
      <c r="D16" s="19"/>
      <c r="E16" s="20"/>
      <c r="F16" s="21"/>
      <c r="G16" s="21"/>
      <c r="H16" s="21"/>
      <c r="I16" s="22"/>
      <c r="J16" s="22"/>
      <c r="K16" s="23"/>
      <c r="L16" s="24"/>
      <c r="M16" s="23"/>
      <c r="N16" s="24"/>
      <c r="O16" s="23"/>
      <c r="P16" s="24"/>
      <c r="Q16" s="23"/>
      <c r="R16" s="24"/>
      <c r="S16" s="23"/>
      <c r="T16" s="24"/>
      <c r="U16" s="23"/>
      <c r="V16" s="24"/>
      <c r="W16" s="23"/>
      <c r="X16" s="24"/>
      <c r="Y16" s="23"/>
      <c r="Z16" s="24"/>
      <c r="AA16" s="23"/>
      <c r="AB16" s="24"/>
      <c r="AC16" s="23"/>
      <c r="AD16" s="24"/>
      <c r="AE16" s="25"/>
      <c r="AF16" s="26"/>
      <c r="AG16" s="23"/>
      <c r="AM16" s="27"/>
    </row>
    <row r="17" spans="2:39" ht="15.75">
      <c r="B17" s="18"/>
      <c r="C17" s="19"/>
      <c r="D17" s="19"/>
      <c r="E17" s="20">
        <v>1</v>
      </c>
      <c r="F17" s="21" t="s">
        <v>44</v>
      </c>
      <c r="G17" s="21" t="s">
        <v>45</v>
      </c>
      <c r="H17" s="21"/>
      <c r="I17" s="22" t="s">
        <v>4</v>
      </c>
      <c r="J17" s="22" t="s">
        <v>6</v>
      </c>
      <c r="K17" s="23">
        <v>3</v>
      </c>
      <c r="L17" s="24">
        <v>3</v>
      </c>
      <c r="M17" s="23">
        <v>6</v>
      </c>
      <c r="N17" s="24">
        <v>3</v>
      </c>
      <c r="O17" s="23">
        <v>5</v>
      </c>
      <c r="P17" s="24">
        <v>3</v>
      </c>
      <c r="Q17" s="23">
        <v>6</v>
      </c>
      <c r="R17" s="24">
        <v>5</v>
      </c>
      <c r="S17" s="23">
        <v>6</v>
      </c>
      <c r="T17" s="24">
        <v>3</v>
      </c>
      <c r="U17" s="23">
        <v>6</v>
      </c>
      <c r="V17" s="24">
        <v>1</v>
      </c>
      <c r="W17" s="23">
        <v>6</v>
      </c>
      <c r="X17" s="24">
        <v>5</v>
      </c>
      <c r="Y17" s="23">
        <v>5</v>
      </c>
      <c r="Z17" s="24">
        <v>2</v>
      </c>
      <c r="AA17" s="23"/>
      <c r="AB17" s="24"/>
      <c r="AC17" s="23"/>
      <c r="AD17" s="24"/>
      <c r="AE17" s="25">
        <f aca="true" t="shared" si="1" ref="AE17:AF21">SUM(K17,M17,O17,Q17,S17,U17,W17,Y17,AA17,AC17)</f>
        <v>43</v>
      </c>
      <c r="AF17" s="26">
        <f t="shared" si="1"/>
        <v>25</v>
      </c>
      <c r="AG17" s="23">
        <v>57</v>
      </c>
      <c r="AM17" s="27"/>
    </row>
    <row r="18" spans="2:39" ht="15.75">
      <c r="B18" s="18"/>
      <c r="C18" s="19"/>
      <c r="D18" s="19"/>
      <c r="E18" s="20">
        <v>2</v>
      </c>
      <c r="F18" s="21" t="s">
        <v>46</v>
      </c>
      <c r="G18" s="21" t="s">
        <v>38</v>
      </c>
      <c r="H18" s="21"/>
      <c r="I18" s="22" t="s">
        <v>4</v>
      </c>
      <c r="J18" s="22" t="s">
        <v>6</v>
      </c>
      <c r="K18" s="23">
        <v>3</v>
      </c>
      <c r="L18" s="24">
        <v>2</v>
      </c>
      <c r="M18" s="23">
        <v>6</v>
      </c>
      <c r="N18" s="24">
        <v>3</v>
      </c>
      <c r="O18" s="23">
        <v>4</v>
      </c>
      <c r="P18" s="24">
        <v>3</v>
      </c>
      <c r="Q18" s="23">
        <v>6</v>
      </c>
      <c r="R18" s="24">
        <v>5</v>
      </c>
      <c r="S18" s="23">
        <v>5</v>
      </c>
      <c r="T18" s="24">
        <v>2</v>
      </c>
      <c r="U18" s="23">
        <v>6</v>
      </c>
      <c r="V18" s="24">
        <v>1</v>
      </c>
      <c r="W18" s="23">
        <v>4</v>
      </c>
      <c r="X18" s="24">
        <v>3</v>
      </c>
      <c r="Y18" s="23">
        <v>6</v>
      </c>
      <c r="Z18" s="24">
        <v>2</v>
      </c>
      <c r="AA18" s="23"/>
      <c r="AB18" s="24"/>
      <c r="AC18" s="23"/>
      <c r="AD18" s="24"/>
      <c r="AE18" s="25">
        <f t="shared" si="1"/>
        <v>40</v>
      </c>
      <c r="AF18" s="26">
        <f t="shared" si="1"/>
        <v>21</v>
      </c>
      <c r="AG18" s="23">
        <v>38</v>
      </c>
      <c r="AM18" s="27"/>
    </row>
    <row r="19" spans="2:39" ht="15.75">
      <c r="B19" s="18"/>
      <c r="C19" s="19"/>
      <c r="D19" s="19"/>
      <c r="E19" s="20">
        <v>3</v>
      </c>
      <c r="F19" s="21" t="s">
        <v>47</v>
      </c>
      <c r="G19" s="21" t="s">
        <v>41</v>
      </c>
      <c r="H19" s="21"/>
      <c r="I19" s="22" t="s">
        <v>4</v>
      </c>
      <c r="J19" s="22" t="s">
        <v>6</v>
      </c>
      <c r="K19" s="23">
        <v>5</v>
      </c>
      <c r="L19" s="24">
        <v>3</v>
      </c>
      <c r="M19" s="23">
        <v>6</v>
      </c>
      <c r="N19" s="24">
        <v>3</v>
      </c>
      <c r="O19" s="23">
        <v>4</v>
      </c>
      <c r="P19" s="24">
        <v>2</v>
      </c>
      <c r="Q19" s="23">
        <v>4</v>
      </c>
      <c r="R19" s="24">
        <v>3</v>
      </c>
      <c r="S19" s="23">
        <v>6</v>
      </c>
      <c r="T19" s="24">
        <v>3</v>
      </c>
      <c r="U19" s="23">
        <v>6</v>
      </c>
      <c r="V19" s="24">
        <v>1</v>
      </c>
      <c r="W19" s="23">
        <v>5</v>
      </c>
      <c r="X19" s="24">
        <v>4</v>
      </c>
      <c r="Y19" s="23">
        <v>4</v>
      </c>
      <c r="Z19" s="24">
        <v>2</v>
      </c>
      <c r="AA19" s="23"/>
      <c r="AB19" s="24"/>
      <c r="AC19" s="23"/>
      <c r="AD19" s="24"/>
      <c r="AE19" s="25">
        <f t="shared" si="1"/>
        <v>40</v>
      </c>
      <c r="AF19" s="26">
        <f t="shared" si="1"/>
        <v>21</v>
      </c>
      <c r="AG19" s="23">
        <v>36</v>
      </c>
      <c r="AM19" s="27"/>
    </row>
    <row r="20" spans="2:39" ht="15.75">
      <c r="B20" s="18"/>
      <c r="C20" s="19"/>
      <c r="D20" s="19"/>
      <c r="E20" s="20">
        <v>4</v>
      </c>
      <c r="F20" s="21" t="s">
        <v>48</v>
      </c>
      <c r="G20" s="21" t="s">
        <v>38</v>
      </c>
      <c r="H20" s="21"/>
      <c r="I20" s="22" t="s">
        <v>4</v>
      </c>
      <c r="J20" s="22" t="s">
        <v>6</v>
      </c>
      <c r="K20" s="23">
        <v>3</v>
      </c>
      <c r="L20" s="24">
        <v>2</v>
      </c>
      <c r="M20" s="23">
        <v>6</v>
      </c>
      <c r="N20" s="24">
        <v>3</v>
      </c>
      <c r="O20" s="23">
        <v>4</v>
      </c>
      <c r="P20" s="24">
        <v>2</v>
      </c>
      <c r="Q20" s="23">
        <v>5</v>
      </c>
      <c r="R20" s="24">
        <v>4</v>
      </c>
      <c r="S20" s="23">
        <v>5</v>
      </c>
      <c r="T20" s="24">
        <v>3</v>
      </c>
      <c r="U20" s="23">
        <v>4</v>
      </c>
      <c r="V20" s="24">
        <v>1</v>
      </c>
      <c r="W20" s="23">
        <v>6</v>
      </c>
      <c r="X20" s="24">
        <v>4</v>
      </c>
      <c r="Y20" s="23">
        <v>4</v>
      </c>
      <c r="Z20" s="24">
        <v>2</v>
      </c>
      <c r="AA20" s="23"/>
      <c r="AB20" s="24"/>
      <c r="AC20" s="23"/>
      <c r="AD20" s="24"/>
      <c r="AE20" s="25">
        <f t="shared" si="1"/>
        <v>37</v>
      </c>
      <c r="AF20" s="26">
        <f t="shared" si="1"/>
        <v>21</v>
      </c>
      <c r="AG20" s="23">
        <v>34</v>
      </c>
      <c r="AM20" s="27"/>
    </row>
    <row r="21" spans="2:39" ht="15.75">
      <c r="B21" s="18"/>
      <c r="C21" s="19"/>
      <c r="D21" s="19"/>
      <c r="E21" s="20">
        <v>5</v>
      </c>
      <c r="F21" s="21" t="s">
        <v>49</v>
      </c>
      <c r="G21" s="21" t="s">
        <v>45</v>
      </c>
      <c r="H21" s="21"/>
      <c r="I21" s="22" t="s">
        <v>4</v>
      </c>
      <c r="J21" s="22" t="s">
        <v>6</v>
      </c>
      <c r="K21" s="23">
        <v>5</v>
      </c>
      <c r="L21" s="24">
        <v>3</v>
      </c>
      <c r="M21" s="23">
        <v>4</v>
      </c>
      <c r="N21" s="24">
        <v>3</v>
      </c>
      <c r="O21" s="23">
        <v>6</v>
      </c>
      <c r="P21" s="24">
        <v>3</v>
      </c>
      <c r="Q21" s="23">
        <v>4</v>
      </c>
      <c r="R21" s="24">
        <v>3</v>
      </c>
      <c r="S21" s="23">
        <v>2</v>
      </c>
      <c r="T21" s="24">
        <v>2</v>
      </c>
      <c r="U21" s="23">
        <v>6</v>
      </c>
      <c r="V21" s="24">
        <v>1</v>
      </c>
      <c r="W21" s="23">
        <v>2</v>
      </c>
      <c r="X21" s="24">
        <v>2</v>
      </c>
      <c r="Y21" s="23">
        <v>4</v>
      </c>
      <c r="Z21" s="24">
        <v>2</v>
      </c>
      <c r="AA21" s="23"/>
      <c r="AB21" s="24"/>
      <c r="AC21" s="23"/>
      <c r="AD21" s="24"/>
      <c r="AE21" s="25">
        <f t="shared" si="1"/>
        <v>33</v>
      </c>
      <c r="AF21" s="26">
        <f t="shared" si="1"/>
        <v>19</v>
      </c>
      <c r="AG21" s="23">
        <v>21</v>
      </c>
      <c r="AM21" s="27"/>
    </row>
    <row r="22" spans="2:39" ht="15.75">
      <c r="B22" s="18"/>
      <c r="C22" s="19"/>
      <c r="D22" s="19"/>
      <c r="E22" s="20"/>
      <c r="F22" s="21"/>
      <c r="G22" s="21"/>
      <c r="H22" s="21"/>
      <c r="I22" s="22"/>
      <c r="J22" s="22"/>
      <c r="K22" s="23"/>
      <c r="L22" s="24"/>
      <c r="M22" s="23"/>
      <c r="N22" s="24"/>
      <c r="O22" s="23"/>
      <c r="P22" s="24"/>
      <c r="Q22" s="23"/>
      <c r="R22" s="24"/>
      <c r="S22" s="23"/>
      <c r="T22" s="24"/>
      <c r="U22" s="23"/>
      <c r="V22" s="24"/>
      <c r="W22" s="23"/>
      <c r="X22" s="24"/>
      <c r="Y22" s="23"/>
      <c r="Z22" s="24"/>
      <c r="AA22" s="23"/>
      <c r="AB22" s="24"/>
      <c r="AC22" s="23"/>
      <c r="AD22" s="24"/>
      <c r="AE22" s="25"/>
      <c r="AF22" s="26"/>
      <c r="AG22" s="23"/>
      <c r="AM22" s="27"/>
    </row>
    <row r="23" spans="2:39" ht="15.75">
      <c r="B23" s="18"/>
      <c r="C23" s="19"/>
      <c r="D23" s="19"/>
      <c r="E23" s="20">
        <v>1</v>
      </c>
      <c r="F23" s="21" t="s">
        <v>50</v>
      </c>
      <c r="G23" s="21" t="s">
        <v>41</v>
      </c>
      <c r="H23" s="21"/>
      <c r="I23" s="22" t="s">
        <v>4</v>
      </c>
      <c r="J23" s="22" t="s">
        <v>8</v>
      </c>
      <c r="K23" s="23">
        <v>5</v>
      </c>
      <c r="L23" s="24">
        <v>3</v>
      </c>
      <c r="M23" s="23">
        <v>5</v>
      </c>
      <c r="N23" s="24">
        <v>3</v>
      </c>
      <c r="O23" s="23">
        <v>6</v>
      </c>
      <c r="P23" s="24">
        <v>3</v>
      </c>
      <c r="Q23" s="23">
        <v>5</v>
      </c>
      <c r="R23" s="24">
        <v>4</v>
      </c>
      <c r="S23" s="23">
        <v>5</v>
      </c>
      <c r="T23" s="24">
        <v>3</v>
      </c>
      <c r="U23" s="23">
        <v>6</v>
      </c>
      <c r="V23" s="24">
        <v>1</v>
      </c>
      <c r="W23" s="23">
        <v>6</v>
      </c>
      <c r="X23" s="24">
        <v>5</v>
      </c>
      <c r="Y23" s="23">
        <v>6</v>
      </c>
      <c r="Z23" s="24">
        <v>2</v>
      </c>
      <c r="AA23" s="23"/>
      <c r="AB23" s="24"/>
      <c r="AC23" s="23"/>
      <c r="AD23" s="24"/>
      <c r="AE23" s="25">
        <f>SUM(K23,M23,O23,Q23,S23,U23,W23,Y23,AA23,AC23)</f>
        <v>44</v>
      </c>
      <c r="AF23" s="26">
        <f>SUM(L23,N23,P23,R23,T23,V23,X23,Z23,AB23,AD23)</f>
        <v>24</v>
      </c>
      <c r="AG23" s="23">
        <v>50</v>
      </c>
      <c r="AM23" s="27" t="s">
        <v>3</v>
      </c>
    </row>
    <row r="24" spans="2:39" ht="15.75">
      <c r="B24" s="18"/>
      <c r="C24" s="19"/>
      <c r="D24" s="19"/>
      <c r="E24" s="20">
        <v>2</v>
      </c>
      <c r="F24" s="21" t="s">
        <v>51</v>
      </c>
      <c r="G24" s="21" t="s">
        <v>38</v>
      </c>
      <c r="H24" s="21"/>
      <c r="I24" s="22" t="s">
        <v>4</v>
      </c>
      <c r="J24" s="22" t="s">
        <v>8</v>
      </c>
      <c r="K24" s="23">
        <v>5</v>
      </c>
      <c r="L24" s="24">
        <v>3</v>
      </c>
      <c r="M24" s="23">
        <v>6</v>
      </c>
      <c r="N24" s="24">
        <v>3</v>
      </c>
      <c r="O24" s="23">
        <v>1</v>
      </c>
      <c r="P24" s="24">
        <v>1</v>
      </c>
      <c r="Q24" s="23">
        <v>5</v>
      </c>
      <c r="R24" s="24">
        <v>4</v>
      </c>
      <c r="S24" s="23">
        <v>5</v>
      </c>
      <c r="T24" s="24">
        <v>3</v>
      </c>
      <c r="U24" s="23">
        <v>6</v>
      </c>
      <c r="V24" s="24">
        <v>1</v>
      </c>
      <c r="W24" s="23">
        <v>5</v>
      </c>
      <c r="X24" s="24">
        <v>4</v>
      </c>
      <c r="Y24" s="23">
        <v>4</v>
      </c>
      <c r="Z24" s="24">
        <v>2</v>
      </c>
      <c r="AA24" s="23"/>
      <c r="AB24" s="24"/>
      <c r="AC24" s="23"/>
      <c r="AD24" s="24"/>
      <c r="AE24" s="25">
        <f>SUM(K24,M24,O24,Q24,S24,U24,W24,Y24,AA24,AC24)</f>
        <v>37</v>
      </c>
      <c r="AF24" s="26">
        <f>SUM(L24,N24,P24,R24,T24,V24,X24,Z24,AB24,AD24)</f>
        <v>21</v>
      </c>
      <c r="AG24" s="23">
        <v>39</v>
      </c>
      <c r="AM24" s="27"/>
    </row>
    <row r="25" spans="2:39" ht="15.75">
      <c r="B25" s="18"/>
      <c r="C25" s="19"/>
      <c r="D25" s="19"/>
      <c r="E25" s="20"/>
      <c r="F25" s="21"/>
      <c r="G25" s="21"/>
      <c r="H25" s="21"/>
      <c r="I25" s="22"/>
      <c r="J25" s="22"/>
      <c r="K25" s="23"/>
      <c r="L25" s="24"/>
      <c r="M25" s="23"/>
      <c r="N25" s="24"/>
      <c r="O25" s="23"/>
      <c r="P25" s="24"/>
      <c r="Q25" s="23"/>
      <c r="R25" s="24"/>
      <c r="S25" s="23"/>
      <c r="T25" s="24"/>
      <c r="U25" s="23"/>
      <c r="V25" s="24"/>
      <c r="W25" s="23"/>
      <c r="X25" s="24"/>
      <c r="Y25" s="23"/>
      <c r="Z25" s="24"/>
      <c r="AA25" s="23"/>
      <c r="AB25" s="24"/>
      <c r="AC25" s="23"/>
      <c r="AD25" s="24"/>
      <c r="AE25" s="25"/>
      <c r="AF25" s="26"/>
      <c r="AG25" s="23"/>
      <c r="AM25" s="27"/>
    </row>
    <row r="26" spans="2:39" ht="15.75">
      <c r="B26" s="18"/>
      <c r="C26" s="19"/>
      <c r="D26" s="19"/>
      <c r="E26" s="20">
        <v>1</v>
      </c>
      <c r="F26" s="21" t="s">
        <v>52</v>
      </c>
      <c r="G26" s="21" t="s">
        <v>38</v>
      </c>
      <c r="H26" s="21"/>
      <c r="I26" s="22" t="s">
        <v>4</v>
      </c>
      <c r="J26" s="22" t="s">
        <v>53</v>
      </c>
      <c r="K26" s="23">
        <v>6</v>
      </c>
      <c r="L26" s="24">
        <v>3</v>
      </c>
      <c r="M26" s="23">
        <v>6</v>
      </c>
      <c r="N26" s="24">
        <v>3</v>
      </c>
      <c r="O26" s="23">
        <v>6</v>
      </c>
      <c r="P26" s="24">
        <v>3</v>
      </c>
      <c r="Q26" s="23">
        <v>6</v>
      </c>
      <c r="R26" s="24">
        <v>5</v>
      </c>
      <c r="S26" s="23">
        <v>6</v>
      </c>
      <c r="T26" s="24">
        <v>3</v>
      </c>
      <c r="U26" s="23">
        <v>6</v>
      </c>
      <c r="V26" s="24">
        <v>1</v>
      </c>
      <c r="W26" s="23">
        <v>6</v>
      </c>
      <c r="X26" s="24">
        <v>5</v>
      </c>
      <c r="Y26" s="23">
        <v>5</v>
      </c>
      <c r="Z26" s="24">
        <v>2</v>
      </c>
      <c r="AA26" s="23"/>
      <c r="AB26" s="24"/>
      <c r="AC26" s="23"/>
      <c r="AD26" s="24"/>
      <c r="AE26" s="25">
        <f>SUM(K26,M26,O26,Q26,S26,U26,W26,Y26,AA26,AC26)</f>
        <v>47</v>
      </c>
      <c r="AF26" s="26">
        <f>SUM(L26,N26,P26,R26,T26,V26,X26,Z26,AB26,AD26)</f>
        <v>25</v>
      </c>
      <c r="AG26" s="23">
        <v>42</v>
      </c>
      <c r="AM26" s="27" t="s">
        <v>9</v>
      </c>
    </row>
    <row r="27" spans="2:39" ht="15.75">
      <c r="B27" s="18"/>
      <c r="C27" s="19"/>
      <c r="D27" s="19"/>
      <c r="E27" s="20">
        <v>2</v>
      </c>
      <c r="F27" s="21" t="s">
        <v>54</v>
      </c>
      <c r="G27" s="21" t="s">
        <v>38</v>
      </c>
      <c r="H27" s="21"/>
      <c r="I27" s="22" t="s">
        <v>4</v>
      </c>
      <c r="J27" s="22" t="s">
        <v>53</v>
      </c>
      <c r="K27" s="23">
        <v>3</v>
      </c>
      <c r="L27" s="24">
        <v>2</v>
      </c>
      <c r="M27" s="23">
        <v>6</v>
      </c>
      <c r="N27" s="24">
        <v>3</v>
      </c>
      <c r="O27" s="23">
        <v>2</v>
      </c>
      <c r="P27" s="24">
        <v>1</v>
      </c>
      <c r="Q27" s="23">
        <v>6</v>
      </c>
      <c r="R27" s="24">
        <v>5</v>
      </c>
      <c r="S27" s="23">
        <v>6</v>
      </c>
      <c r="T27" s="24">
        <v>3</v>
      </c>
      <c r="U27" s="23">
        <v>6</v>
      </c>
      <c r="V27" s="24">
        <v>1</v>
      </c>
      <c r="W27" s="23">
        <v>6</v>
      </c>
      <c r="X27" s="24">
        <v>5</v>
      </c>
      <c r="Y27" s="23">
        <v>6</v>
      </c>
      <c r="Z27" s="24">
        <v>2</v>
      </c>
      <c r="AA27" s="23"/>
      <c r="AB27" s="24"/>
      <c r="AC27" s="23"/>
      <c r="AD27" s="24"/>
      <c r="AE27" s="25">
        <f>SUM(K27,M27,O27,Q27,S27,U27,W27,Y27,AA27,AC27)</f>
        <v>41</v>
      </c>
      <c r="AF27" s="26">
        <f>SUM(L27,N27,P27,R27,T27,V27,X27,Z27,AB27,AD27)</f>
        <v>22</v>
      </c>
      <c r="AG27" s="23">
        <v>48</v>
      </c>
      <c r="AM27" s="27"/>
    </row>
    <row r="28" spans="2:39" ht="15.75">
      <c r="B28" s="18"/>
      <c r="C28" s="19"/>
      <c r="D28" s="19"/>
      <c r="E28" s="20"/>
      <c r="F28" s="21"/>
      <c r="G28" s="21"/>
      <c r="H28" s="21"/>
      <c r="I28" s="22"/>
      <c r="J28" s="22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23"/>
      <c r="AB28" s="24"/>
      <c r="AC28" s="23"/>
      <c r="AD28" s="24"/>
      <c r="AE28" s="25"/>
      <c r="AF28" s="26"/>
      <c r="AG28" s="23"/>
      <c r="AM28" s="27"/>
    </row>
    <row r="29" spans="2:39" ht="15.75">
      <c r="B29" s="18"/>
      <c r="C29" s="19"/>
      <c r="D29" s="19"/>
      <c r="E29" s="20">
        <v>1</v>
      </c>
      <c r="F29" s="21" t="s">
        <v>55</v>
      </c>
      <c r="G29" s="21" t="s">
        <v>41</v>
      </c>
      <c r="H29" s="21"/>
      <c r="I29" s="22" t="s">
        <v>4</v>
      </c>
      <c r="J29" s="22" t="s">
        <v>56</v>
      </c>
      <c r="K29" s="23">
        <v>2</v>
      </c>
      <c r="L29" s="24">
        <v>2</v>
      </c>
      <c r="M29" s="23">
        <v>0</v>
      </c>
      <c r="N29" s="24">
        <v>0</v>
      </c>
      <c r="O29" s="23">
        <v>5</v>
      </c>
      <c r="P29" s="24">
        <v>3</v>
      </c>
      <c r="Q29" s="23">
        <v>3</v>
      </c>
      <c r="R29" s="24">
        <v>2</v>
      </c>
      <c r="S29" s="23">
        <v>4</v>
      </c>
      <c r="T29" s="24">
        <v>3</v>
      </c>
      <c r="U29" s="23">
        <v>5</v>
      </c>
      <c r="V29" s="24">
        <v>1</v>
      </c>
      <c r="W29" s="23">
        <v>2</v>
      </c>
      <c r="X29" s="24">
        <v>2</v>
      </c>
      <c r="Y29" s="23">
        <v>5</v>
      </c>
      <c r="Z29" s="24">
        <v>2</v>
      </c>
      <c r="AA29" s="23"/>
      <c r="AB29" s="24"/>
      <c r="AC29" s="23"/>
      <c r="AD29" s="24"/>
      <c r="AE29" s="25">
        <f>SUM(K29,M29,O29,Q29,S29,U29,W29,Y29,AA29,AC29)</f>
        <v>26</v>
      </c>
      <c r="AF29" s="26">
        <f>SUM(L29,N29,P29,R29,T29,V29,X29,Z29,AB29,AD29)</f>
        <v>15</v>
      </c>
      <c r="AG29" s="23">
        <v>17</v>
      </c>
      <c r="AM29" s="27"/>
    </row>
    <row r="30" spans="2:39" ht="15.75">
      <c r="B30" s="18"/>
      <c r="C30" s="19"/>
      <c r="D30" s="19"/>
      <c r="E30" s="20">
        <v>2</v>
      </c>
      <c r="F30" s="21" t="s">
        <v>57</v>
      </c>
      <c r="G30" s="21" t="s">
        <v>41</v>
      </c>
      <c r="H30" s="21"/>
      <c r="I30" s="22" t="s">
        <v>4</v>
      </c>
      <c r="J30" s="22" t="s">
        <v>56</v>
      </c>
      <c r="K30" s="23">
        <v>1</v>
      </c>
      <c r="L30" s="24">
        <v>1</v>
      </c>
      <c r="M30" s="23">
        <v>0</v>
      </c>
      <c r="N30" s="24">
        <v>0</v>
      </c>
      <c r="O30" s="23">
        <v>2</v>
      </c>
      <c r="P30" s="24">
        <v>1</v>
      </c>
      <c r="Q30" s="23">
        <v>2</v>
      </c>
      <c r="R30" s="24">
        <v>2</v>
      </c>
      <c r="S30" s="23">
        <v>0</v>
      </c>
      <c r="T30" s="24">
        <v>0</v>
      </c>
      <c r="U30" s="23">
        <v>3</v>
      </c>
      <c r="V30" s="24">
        <v>1</v>
      </c>
      <c r="W30" s="23">
        <v>0</v>
      </c>
      <c r="X30" s="24">
        <v>0</v>
      </c>
      <c r="Y30" s="23">
        <v>0</v>
      </c>
      <c r="Z30" s="24">
        <v>0</v>
      </c>
      <c r="AA30" s="23"/>
      <c r="AB30" s="24"/>
      <c r="AC30" s="23"/>
      <c r="AD30" s="24"/>
      <c r="AE30" s="25">
        <f>SUM(K30,M30,O30,Q30,S30,U30,W30,Y30,AA30,AC30)</f>
        <v>8</v>
      </c>
      <c r="AF30" s="26">
        <f>SUM(L30,N30,P30,R30,T30,V30,X30,Z30,AB30,AD30)</f>
        <v>5</v>
      </c>
      <c r="AG30" s="23">
        <v>3</v>
      </c>
      <c r="AM30" s="27"/>
    </row>
    <row r="31" spans="2:39" ht="15.75">
      <c r="B31" s="18"/>
      <c r="C31" s="19"/>
      <c r="D31" s="19"/>
      <c r="E31" s="20"/>
      <c r="F31" s="21"/>
      <c r="G31" s="21"/>
      <c r="H31" s="21"/>
      <c r="I31" s="22"/>
      <c r="J31" s="22"/>
      <c r="K31" s="23"/>
      <c r="L31" s="24"/>
      <c r="M31" s="23"/>
      <c r="N31" s="24"/>
      <c r="O31" s="23"/>
      <c r="P31" s="24"/>
      <c r="Q31" s="23"/>
      <c r="R31" s="24"/>
      <c r="S31" s="23"/>
      <c r="T31" s="24"/>
      <c r="U31" s="23"/>
      <c r="V31" s="24"/>
      <c r="W31" s="23"/>
      <c r="X31" s="24"/>
      <c r="Y31" s="23"/>
      <c r="Z31" s="24"/>
      <c r="AA31" s="23"/>
      <c r="AB31" s="24"/>
      <c r="AC31" s="23"/>
      <c r="AD31" s="24"/>
      <c r="AE31" s="25"/>
      <c r="AF31" s="26"/>
      <c r="AG31" s="23"/>
      <c r="AM31" s="27"/>
    </row>
    <row r="32" spans="2:39" ht="15.75">
      <c r="B32" s="18"/>
      <c r="C32" s="19"/>
      <c r="D32" s="19"/>
      <c r="E32" s="20">
        <v>1</v>
      </c>
      <c r="F32" s="21" t="s">
        <v>58</v>
      </c>
      <c r="G32" s="21" t="s">
        <v>36</v>
      </c>
      <c r="H32" s="21"/>
      <c r="I32" s="22" t="s">
        <v>4</v>
      </c>
      <c r="J32" s="22" t="s">
        <v>59</v>
      </c>
      <c r="K32" s="23">
        <v>5</v>
      </c>
      <c r="L32" s="24">
        <v>3</v>
      </c>
      <c r="M32" s="23">
        <v>5</v>
      </c>
      <c r="N32" s="24">
        <v>3</v>
      </c>
      <c r="O32" s="23">
        <v>2</v>
      </c>
      <c r="P32" s="24">
        <v>1</v>
      </c>
      <c r="Q32" s="23">
        <v>3</v>
      </c>
      <c r="R32" s="24">
        <v>3</v>
      </c>
      <c r="S32" s="23">
        <v>5</v>
      </c>
      <c r="T32" s="24">
        <v>3</v>
      </c>
      <c r="U32" s="23">
        <v>6</v>
      </c>
      <c r="V32" s="24">
        <v>1</v>
      </c>
      <c r="W32" s="23">
        <v>5</v>
      </c>
      <c r="X32" s="24">
        <v>5</v>
      </c>
      <c r="Y32" s="23">
        <v>5</v>
      </c>
      <c r="Z32" s="24">
        <v>2</v>
      </c>
      <c r="AA32" s="23"/>
      <c r="AB32" s="24"/>
      <c r="AC32" s="23"/>
      <c r="AD32" s="24"/>
      <c r="AE32" s="25">
        <f>SUM(K32,M32,O32,Q32,S32,U32,W32,Y32,AA32,AC32)</f>
        <v>36</v>
      </c>
      <c r="AF32" s="26">
        <f>SUM(L32,N32,P32,R32,T32,V32,X32,Z32,AB32,AD32)</f>
        <v>21</v>
      </c>
      <c r="AG32" s="23">
        <v>38</v>
      </c>
      <c r="AM32" s="27"/>
    </row>
    <row r="33" spans="2:39" ht="15.75">
      <c r="B33" s="18"/>
      <c r="C33" s="19"/>
      <c r="D33" s="19"/>
      <c r="E33" s="20"/>
      <c r="F33" s="21"/>
      <c r="G33" s="21"/>
      <c r="H33" s="21"/>
      <c r="I33" s="22"/>
      <c r="J33" s="22"/>
      <c r="K33" s="23"/>
      <c r="L33" s="24"/>
      <c r="M33" s="23"/>
      <c r="N33" s="24"/>
      <c r="O33" s="23"/>
      <c r="P33" s="24"/>
      <c r="Q33" s="23"/>
      <c r="R33" s="24"/>
      <c r="S33" s="23"/>
      <c r="T33" s="24"/>
      <c r="U33" s="23"/>
      <c r="V33" s="24"/>
      <c r="W33" s="23"/>
      <c r="X33" s="24"/>
      <c r="Y33" s="23"/>
      <c r="Z33" s="24"/>
      <c r="AA33" s="23"/>
      <c r="AB33" s="24"/>
      <c r="AC33" s="23"/>
      <c r="AD33" s="24"/>
      <c r="AE33" s="25"/>
      <c r="AF33" s="26"/>
      <c r="AG33" s="23"/>
      <c r="AM33" s="27"/>
    </row>
    <row r="34" spans="2:39" ht="15.75">
      <c r="B34" s="18"/>
      <c r="C34" s="19"/>
      <c r="D34" s="19"/>
      <c r="E34" s="20">
        <v>1</v>
      </c>
      <c r="F34" s="21" t="s">
        <v>60</v>
      </c>
      <c r="G34" s="21" t="s">
        <v>36</v>
      </c>
      <c r="H34" s="21"/>
      <c r="I34" s="22" t="s">
        <v>4</v>
      </c>
      <c r="J34" s="22">
        <v>3</v>
      </c>
      <c r="K34" s="23">
        <v>6</v>
      </c>
      <c r="L34" s="24">
        <v>3</v>
      </c>
      <c r="M34" s="23">
        <v>6</v>
      </c>
      <c r="N34" s="24">
        <v>3</v>
      </c>
      <c r="O34" s="23">
        <v>6</v>
      </c>
      <c r="P34" s="24">
        <v>3</v>
      </c>
      <c r="Q34" s="23">
        <v>6</v>
      </c>
      <c r="R34" s="24">
        <v>5</v>
      </c>
      <c r="S34" s="23">
        <v>6</v>
      </c>
      <c r="T34" s="24">
        <v>3</v>
      </c>
      <c r="U34" s="23">
        <v>6</v>
      </c>
      <c r="V34" s="24">
        <v>1</v>
      </c>
      <c r="W34" s="23">
        <v>6</v>
      </c>
      <c r="X34" s="24">
        <v>5</v>
      </c>
      <c r="Y34" s="23">
        <v>6</v>
      </c>
      <c r="Z34" s="24">
        <v>2</v>
      </c>
      <c r="AA34" s="23"/>
      <c r="AB34" s="24"/>
      <c r="AC34" s="23"/>
      <c r="AD34" s="24"/>
      <c r="AE34" s="25">
        <f aca="true" t="shared" si="2" ref="AE34:AE51">SUM(K34,M34,O34,Q34,S34,U34,W34,Y34,AA34,AC34)</f>
        <v>48</v>
      </c>
      <c r="AF34" s="26">
        <f aca="true" t="shared" si="3" ref="AF34:AF51">SUM(L34,N34,P34,R34,T34,V34,X34,Z34,AB34,AD34)</f>
        <v>25</v>
      </c>
      <c r="AG34" s="23">
        <v>55</v>
      </c>
      <c r="AM34" s="27" t="s">
        <v>9</v>
      </c>
    </row>
    <row r="35" spans="2:39" ht="15.75">
      <c r="B35" s="18"/>
      <c r="C35" s="19"/>
      <c r="D35" s="19"/>
      <c r="E35" s="20">
        <v>2</v>
      </c>
      <c r="F35" s="21" t="s">
        <v>61</v>
      </c>
      <c r="G35" s="21" t="s">
        <v>36</v>
      </c>
      <c r="H35" s="21"/>
      <c r="I35" s="22" t="s">
        <v>4</v>
      </c>
      <c r="J35" s="22">
        <v>3</v>
      </c>
      <c r="K35" s="23">
        <v>6</v>
      </c>
      <c r="L35" s="24">
        <v>3</v>
      </c>
      <c r="M35" s="23">
        <v>6</v>
      </c>
      <c r="N35" s="24">
        <v>3</v>
      </c>
      <c r="O35" s="23">
        <v>6</v>
      </c>
      <c r="P35" s="24">
        <v>3</v>
      </c>
      <c r="Q35" s="23">
        <v>6</v>
      </c>
      <c r="R35" s="24">
        <v>5</v>
      </c>
      <c r="S35" s="23">
        <v>6</v>
      </c>
      <c r="T35" s="24">
        <v>3</v>
      </c>
      <c r="U35" s="23">
        <v>6</v>
      </c>
      <c r="V35" s="24">
        <v>1</v>
      </c>
      <c r="W35" s="23">
        <v>6</v>
      </c>
      <c r="X35" s="24">
        <v>5</v>
      </c>
      <c r="Y35" s="23">
        <v>6</v>
      </c>
      <c r="Z35" s="24">
        <v>2</v>
      </c>
      <c r="AA35" s="23"/>
      <c r="AB35" s="24"/>
      <c r="AC35" s="23"/>
      <c r="AD35" s="24"/>
      <c r="AE35" s="25">
        <f t="shared" si="2"/>
        <v>48</v>
      </c>
      <c r="AF35" s="26">
        <f t="shared" si="3"/>
        <v>25</v>
      </c>
      <c r="AG35" s="23">
        <v>50</v>
      </c>
      <c r="AM35" s="27" t="s">
        <v>9</v>
      </c>
    </row>
    <row r="36" spans="2:39" ht="15.75">
      <c r="B36" s="18"/>
      <c r="C36" s="19"/>
      <c r="D36" s="19"/>
      <c r="E36" s="20">
        <v>3</v>
      </c>
      <c r="F36" s="21" t="s">
        <v>62</v>
      </c>
      <c r="G36" s="21" t="s">
        <v>38</v>
      </c>
      <c r="H36" s="21"/>
      <c r="I36" s="22" t="s">
        <v>4</v>
      </c>
      <c r="J36" s="22">
        <v>3</v>
      </c>
      <c r="K36" s="23">
        <v>6</v>
      </c>
      <c r="L36" s="24">
        <v>3</v>
      </c>
      <c r="M36" s="23">
        <v>6</v>
      </c>
      <c r="N36" s="24">
        <v>3</v>
      </c>
      <c r="O36" s="23">
        <v>5</v>
      </c>
      <c r="P36" s="24">
        <v>3</v>
      </c>
      <c r="Q36" s="23">
        <v>6</v>
      </c>
      <c r="R36" s="24">
        <v>5</v>
      </c>
      <c r="S36" s="23">
        <v>6</v>
      </c>
      <c r="T36" s="24">
        <v>3</v>
      </c>
      <c r="U36" s="23">
        <v>6</v>
      </c>
      <c r="V36" s="24">
        <v>1</v>
      </c>
      <c r="W36" s="23">
        <v>6</v>
      </c>
      <c r="X36" s="24">
        <v>5</v>
      </c>
      <c r="Y36" s="23">
        <v>6</v>
      </c>
      <c r="Z36" s="24">
        <v>2</v>
      </c>
      <c r="AA36" s="23"/>
      <c r="AB36" s="24"/>
      <c r="AC36" s="23"/>
      <c r="AD36" s="24"/>
      <c r="AE36" s="25">
        <f t="shared" si="2"/>
        <v>47</v>
      </c>
      <c r="AF36" s="26">
        <f t="shared" si="3"/>
        <v>25</v>
      </c>
      <c r="AG36" s="23">
        <v>56</v>
      </c>
      <c r="AM36" s="27" t="s">
        <v>9</v>
      </c>
    </row>
    <row r="37" spans="2:39" ht="15.75">
      <c r="B37" s="18"/>
      <c r="C37" s="19"/>
      <c r="D37" s="19"/>
      <c r="E37" s="20">
        <v>4</v>
      </c>
      <c r="F37" s="21" t="s">
        <v>63</v>
      </c>
      <c r="G37" s="21" t="s">
        <v>36</v>
      </c>
      <c r="H37" s="21"/>
      <c r="I37" s="22" t="s">
        <v>4</v>
      </c>
      <c r="J37" s="22">
        <v>3</v>
      </c>
      <c r="K37" s="23">
        <v>6</v>
      </c>
      <c r="L37" s="24">
        <v>3</v>
      </c>
      <c r="M37" s="23">
        <v>6</v>
      </c>
      <c r="N37" s="24">
        <v>3</v>
      </c>
      <c r="O37" s="23">
        <v>6</v>
      </c>
      <c r="P37" s="24">
        <v>3</v>
      </c>
      <c r="Q37" s="23">
        <v>6</v>
      </c>
      <c r="R37" s="24">
        <v>5</v>
      </c>
      <c r="S37" s="23">
        <v>6</v>
      </c>
      <c r="T37" s="24">
        <v>3</v>
      </c>
      <c r="U37" s="23">
        <v>6</v>
      </c>
      <c r="V37" s="24">
        <v>1</v>
      </c>
      <c r="W37" s="23">
        <v>5</v>
      </c>
      <c r="X37" s="24">
        <v>5</v>
      </c>
      <c r="Y37" s="23">
        <v>6</v>
      </c>
      <c r="Z37" s="24">
        <v>2</v>
      </c>
      <c r="AA37" s="23"/>
      <c r="AB37" s="24"/>
      <c r="AC37" s="23"/>
      <c r="AD37" s="24"/>
      <c r="AE37" s="25">
        <f t="shared" si="2"/>
        <v>47</v>
      </c>
      <c r="AF37" s="26">
        <f t="shared" si="3"/>
        <v>25</v>
      </c>
      <c r="AG37" s="23">
        <v>48</v>
      </c>
      <c r="AM37" s="27" t="s">
        <v>9</v>
      </c>
    </row>
    <row r="38" spans="2:39" ht="15.75">
      <c r="B38" s="18"/>
      <c r="C38" s="19"/>
      <c r="D38" s="19"/>
      <c r="E38" s="20">
        <v>5</v>
      </c>
      <c r="F38" s="21" t="s">
        <v>64</v>
      </c>
      <c r="G38" s="21" t="s">
        <v>41</v>
      </c>
      <c r="H38" s="21"/>
      <c r="I38" s="22" t="s">
        <v>4</v>
      </c>
      <c r="J38" s="22">
        <v>3</v>
      </c>
      <c r="K38" s="23">
        <v>6</v>
      </c>
      <c r="L38" s="24">
        <v>3</v>
      </c>
      <c r="M38" s="23">
        <v>6</v>
      </c>
      <c r="N38" s="24">
        <v>3</v>
      </c>
      <c r="O38" s="23">
        <v>6</v>
      </c>
      <c r="P38" s="24">
        <v>3</v>
      </c>
      <c r="Q38" s="23">
        <v>6</v>
      </c>
      <c r="R38" s="24">
        <v>5</v>
      </c>
      <c r="S38" s="23">
        <v>5</v>
      </c>
      <c r="T38" s="24">
        <v>3</v>
      </c>
      <c r="U38" s="23">
        <v>6</v>
      </c>
      <c r="V38" s="24">
        <v>1</v>
      </c>
      <c r="W38" s="23">
        <v>6</v>
      </c>
      <c r="X38" s="24">
        <v>5</v>
      </c>
      <c r="Y38" s="23">
        <v>6</v>
      </c>
      <c r="Z38" s="24">
        <v>2</v>
      </c>
      <c r="AA38" s="23"/>
      <c r="AB38" s="24"/>
      <c r="AC38" s="23"/>
      <c r="AD38" s="24"/>
      <c r="AE38" s="25">
        <f t="shared" si="2"/>
        <v>47</v>
      </c>
      <c r="AF38" s="26">
        <f t="shared" si="3"/>
        <v>25</v>
      </c>
      <c r="AG38" s="23">
        <v>43</v>
      </c>
      <c r="AM38" s="27" t="s">
        <v>9</v>
      </c>
    </row>
    <row r="39" spans="2:39" ht="15.75">
      <c r="B39" s="18"/>
      <c r="C39" s="19"/>
      <c r="D39" s="19"/>
      <c r="E39" s="20"/>
      <c r="F39" s="28" t="s">
        <v>65</v>
      </c>
      <c r="G39" s="28" t="s">
        <v>66</v>
      </c>
      <c r="H39" s="21"/>
      <c r="I39" s="22" t="s">
        <v>4</v>
      </c>
      <c r="J39" s="22">
        <v>3</v>
      </c>
      <c r="K39" s="23">
        <v>5</v>
      </c>
      <c r="L39" s="24">
        <v>3</v>
      </c>
      <c r="M39" s="23">
        <v>6</v>
      </c>
      <c r="N39" s="24">
        <v>3</v>
      </c>
      <c r="O39" s="23">
        <v>6</v>
      </c>
      <c r="P39" s="24">
        <v>3</v>
      </c>
      <c r="Q39" s="23">
        <v>6</v>
      </c>
      <c r="R39" s="24">
        <v>5</v>
      </c>
      <c r="S39" s="23">
        <v>5</v>
      </c>
      <c r="T39" s="24">
        <v>3</v>
      </c>
      <c r="U39" s="23">
        <v>6</v>
      </c>
      <c r="V39" s="24">
        <v>1</v>
      </c>
      <c r="W39" s="23">
        <v>6</v>
      </c>
      <c r="X39" s="24">
        <v>5</v>
      </c>
      <c r="Y39" s="23">
        <v>6</v>
      </c>
      <c r="Z39" s="24">
        <v>2</v>
      </c>
      <c r="AA39" s="23"/>
      <c r="AB39" s="24"/>
      <c r="AC39" s="23"/>
      <c r="AD39" s="24"/>
      <c r="AE39" s="25">
        <f t="shared" si="2"/>
        <v>46</v>
      </c>
      <c r="AF39" s="26">
        <f t="shared" si="3"/>
        <v>25</v>
      </c>
      <c r="AG39" s="23">
        <v>55</v>
      </c>
      <c r="AM39" s="27" t="s">
        <v>3</v>
      </c>
    </row>
    <row r="40" spans="2:39" ht="15.75">
      <c r="B40" s="18"/>
      <c r="C40" s="19"/>
      <c r="D40" s="19"/>
      <c r="E40" s="20">
        <v>6</v>
      </c>
      <c r="F40" s="21" t="s">
        <v>67</v>
      </c>
      <c r="G40" s="21" t="s">
        <v>36</v>
      </c>
      <c r="H40" s="21"/>
      <c r="I40" s="22" t="s">
        <v>4</v>
      </c>
      <c r="J40" s="22">
        <v>3</v>
      </c>
      <c r="K40" s="23">
        <v>6</v>
      </c>
      <c r="L40" s="24">
        <v>3</v>
      </c>
      <c r="M40" s="23">
        <v>6</v>
      </c>
      <c r="N40" s="24">
        <v>3</v>
      </c>
      <c r="O40" s="23">
        <v>6</v>
      </c>
      <c r="P40" s="24">
        <v>3</v>
      </c>
      <c r="Q40" s="23">
        <v>6</v>
      </c>
      <c r="R40" s="24">
        <v>5</v>
      </c>
      <c r="S40" s="23">
        <v>5</v>
      </c>
      <c r="T40" s="24">
        <v>3</v>
      </c>
      <c r="U40" s="23">
        <v>6</v>
      </c>
      <c r="V40" s="24">
        <v>1</v>
      </c>
      <c r="W40" s="23">
        <v>6</v>
      </c>
      <c r="X40" s="24">
        <v>5</v>
      </c>
      <c r="Y40" s="23">
        <v>4</v>
      </c>
      <c r="Z40" s="24">
        <v>2</v>
      </c>
      <c r="AA40" s="23"/>
      <c r="AB40" s="24"/>
      <c r="AC40" s="23"/>
      <c r="AD40" s="24"/>
      <c r="AE40" s="25">
        <f t="shared" si="2"/>
        <v>45</v>
      </c>
      <c r="AF40" s="26">
        <f t="shared" si="3"/>
        <v>25</v>
      </c>
      <c r="AG40" s="23">
        <v>49</v>
      </c>
      <c r="AM40" s="27" t="s">
        <v>3</v>
      </c>
    </row>
    <row r="41" spans="2:39" ht="15.75">
      <c r="B41" s="18"/>
      <c r="C41" s="19"/>
      <c r="D41" s="19"/>
      <c r="E41" s="20">
        <v>7</v>
      </c>
      <c r="F41" s="21" t="s">
        <v>68</v>
      </c>
      <c r="G41" s="21" t="s">
        <v>38</v>
      </c>
      <c r="H41" s="21"/>
      <c r="I41" s="22" t="s">
        <v>4</v>
      </c>
      <c r="J41" s="22">
        <v>3</v>
      </c>
      <c r="K41" s="23">
        <v>3</v>
      </c>
      <c r="L41" s="24">
        <v>3</v>
      </c>
      <c r="M41" s="23">
        <v>6</v>
      </c>
      <c r="N41" s="24">
        <v>3</v>
      </c>
      <c r="O41" s="23">
        <v>6</v>
      </c>
      <c r="P41" s="24">
        <v>3</v>
      </c>
      <c r="Q41" s="23">
        <v>6</v>
      </c>
      <c r="R41" s="24">
        <v>5</v>
      </c>
      <c r="S41" s="23">
        <v>6</v>
      </c>
      <c r="T41" s="24">
        <v>3</v>
      </c>
      <c r="U41" s="23">
        <v>6</v>
      </c>
      <c r="V41" s="24">
        <v>1</v>
      </c>
      <c r="W41" s="23">
        <v>6</v>
      </c>
      <c r="X41" s="24">
        <v>5</v>
      </c>
      <c r="Y41" s="23">
        <v>6</v>
      </c>
      <c r="Z41" s="24">
        <v>2</v>
      </c>
      <c r="AA41" s="23"/>
      <c r="AB41" s="24"/>
      <c r="AC41" s="23"/>
      <c r="AD41" s="24"/>
      <c r="AE41" s="25">
        <f t="shared" si="2"/>
        <v>45</v>
      </c>
      <c r="AF41" s="26">
        <f t="shared" si="3"/>
        <v>25</v>
      </c>
      <c r="AG41" s="23">
        <v>47</v>
      </c>
      <c r="AM41" s="27" t="s">
        <v>3</v>
      </c>
    </row>
    <row r="42" spans="2:39" ht="15.75">
      <c r="B42" s="18"/>
      <c r="C42" s="19"/>
      <c r="D42" s="19"/>
      <c r="E42" s="20">
        <v>8</v>
      </c>
      <c r="F42" s="21" t="s">
        <v>69</v>
      </c>
      <c r="G42" s="21" t="s">
        <v>45</v>
      </c>
      <c r="H42" s="21"/>
      <c r="I42" s="22" t="s">
        <v>4</v>
      </c>
      <c r="J42" s="22">
        <v>3</v>
      </c>
      <c r="K42" s="23">
        <v>5</v>
      </c>
      <c r="L42" s="24">
        <v>3</v>
      </c>
      <c r="M42" s="23">
        <v>6</v>
      </c>
      <c r="N42" s="24">
        <v>3</v>
      </c>
      <c r="O42" s="23">
        <v>5</v>
      </c>
      <c r="P42" s="24">
        <v>3</v>
      </c>
      <c r="Q42" s="23">
        <v>6</v>
      </c>
      <c r="R42" s="24">
        <v>5</v>
      </c>
      <c r="S42" s="23">
        <v>6</v>
      </c>
      <c r="T42" s="24">
        <v>3</v>
      </c>
      <c r="U42" s="23">
        <v>6</v>
      </c>
      <c r="V42" s="24">
        <v>1</v>
      </c>
      <c r="W42" s="23">
        <v>6</v>
      </c>
      <c r="X42" s="24">
        <v>5</v>
      </c>
      <c r="Y42" s="23">
        <v>5</v>
      </c>
      <c r="Z42" s="24">
        <v>2</v>
      </c>
      <c r="AA42" s="23"/>
      <c r="AB42" s="24"/>
      <c r="AC42" s="23"/>
      <c r="AD42" s="24"/>
      <c r="AE42" s="25">
        <f t="shared" si="2"/>
        <v>45</v>
      </c>
      <c r="AF42" s="26">
        <f t="shared" si="3"/>
        <v>25</v>
      </c>
      <c r="AG42" s="23">
        <v>45</v>
      </c>
      <c r="AM42" s="27" t="s">
        <v>3</v>
      </c>
    </row>
    <row r="43" spans="2:39" ht="15.75">
      <c r="B43" s="18"/>
      <c r="C43" s="19"/>
      <c r="D43" s="19"/>
      <c r="E43" s="20">
        <v>9</v>
      </c>
      <c r="F43" s="21" t="s">
        <v>70</v>
      </c>
      <c r="G43" s="21" t="s">
        <v>38</v>
      </c>
      <c r="H43" s="21"/>
      <c r="I43" s="22" t="s">
        <v>4</v>
      </c>
      <c r="J43" s="22">
        <v>3</v>
      </c>
      <c r="K43" s="23">
        <v>6</v>
      </c>
      <c r="L43" s="24">
        <v>3</v>
      </c>
      <c r="M43" s="23">
        <v>6</v>
      </c>
      <c r="N43" s="24">
        <v>3</v>
      </c>
      <c r="O43" s="23">
        <v>4</v>
      </c>
      <c r="P43" s="24">
        <v>2</v>
      </c>
      <c r="Q43" s="23">
        <v>6</v>
      </c>
      <c r="R43" s="24">
        <v>5</v>
      </c>
      <c r="S43" s="23">
        <v>6</v>
      </c>
      <c r="T43" s="24">
        <v>3</v>
      </c>
      <c r="U43" s="23">
        <v>6</v>
      </c>
      <c r="V43" s="24">
        <v>1</v>
      </c>
      <c r="W43" s="23">
        <v>5</v>
      </c>
      <c r="X43" s="24">
        <v>4</v>
      </c>
      <c r="Y43" s="23">
        <v>6</v>
      </c>
      <c r="Z43" s="24">
        <v>2</v>
      </c>
      <c r="AA43" s="23"/>
      <c r="AB43" s="24"/>
      <c r="AC43" s="23"/>
      <c r="AD43" s="24"/>
      <c r="AE43" s="25">
        <f t="shared" si="2"/>
        <v>45</v>
      </c>
      <c r="AF43" s="26">
        <f t="shared" si="3"/>
        <v>23</v>
      </c>
      <c r="AG43" s="23">
        <v>44</v>
      </c>
      <c r="AM43" s="27" t="s">
        <v>3</v>
      </c>
    </row>
    <row r="44" spans="2:39" ht="15.75">
      <c r="B44" s="18"/>
      <c r="C44" s="19"/>
      <c r="D44" s="19"/>
      <c r="E44" s="20">
        <v>10</v>
      </c>
      <c r="F44" s="21" t="s">
        <v>71</v>
      </c>
      <c r="G44" s="21" t="s">
        <v>38</v>
      </c>
      <c r="H44" s="21"/>
      <c r="I44" s="22" t="s">
        <v>4</v>
      </c>
      <c r="J44" s="22">
        <v>3</v>
      </c>
      <c r="K44" s="23">
        <v>6</v>
      </c>
      <c r="L44" s="24">
        <v>3</v>
      </c>
      <c r="M44" s="23">
        <v>6</v>
      </c>
      <c r="N44" s="24">
        <v>3</v>
      </c>
      <c r="O44" s="23">
        <v>4</v>
      </c>
      <c r="P44" s="24">
        <v>3</v>
      </c>
      <c r="Q44" s="23">
        <v>6</v>
      </c>
      <c r="R44" s="24">
        <v>5</v>
      </c>
      <c r="S44" s="23">
        <v>6</v>
      </c>
      <c r="T44" s="24">
        <v>3</v>
      </c>
      <c r="U44" s="23">
        <v>6</v>
      </c>
      <c r="V44" s="24">
        <v>1</v>
      </c>
      <c r="W44" s="23">
        <v>4</v>
      </c>
      <c r="X44" s="24">
        <v>4</v>
      </c>
      <c r="Y44" s="23">
        <v>6</v>
      </c>
      <c r="Z44" s="24">
        <v>2</v>
      </c>
      <c r="AA44" s="23"/>
      <c r="AB44" s="24"/>
      <c r="AC44" s="23"/>
      <c r="AD44" s="24"/>
      <c r="AE44" s="25">
        <f t="shared" si="2"/>
        <v>44</v>
      </c>
      <c r="AF44" s="26">
        <f t="shared" si="3"/>
        <v>24</v>
      </c>
      <c r="AG44" s="23">
        <v>50</v>
      </c>
      <c r="AM44" s="27" t="s">
        <v>3</v>
      </c>
    </row>
    <row r="45" spans="2:39" ht="15.75">
      <c r="B45" s="18"/>
      <c r="C45" s="19"/>
      <c r="D45" s="19"/>
      <c r="E45" s="20">
        <v>11</v>
      </c>
      <c r="F45" s="21" t="s">
        <v>72</v>
      </c>
      <c r="G45" s="21" t="s">
        <v>41</v>
      </c>
      <c r="H45" s="21"/>
      <c r="I45" s="22" t="s">
        <v>4</v>
      </c>
      <c r="J45" s="22">
        <v>3</v>
      </c>
      <c r="K45" s="23">
        <v>4</v>
      </c>
      <c r="L45" s="24">
        <v>3</v>
      </c>
      <c r="M45" s="23">
        <v>5</v>
      </c>
      <c r="N45" s="24">
        <v>3</v>
      </c>
      <c r="O45" s="23">
        <v>6</v>
      </c>
      <c r="P45" s="24">
        <v>3</v>
      </c>
      <c r="Q45" s="23">
        <v>5</v>
      </c>
      <c r="R45" s="24">
        <v>4</v>
      </c>
      <c r="S45" s="23">
        <v>6</v>
      </c>
      <c r="T45" s="24">
        <v>3</v>
      </c>
      <c r="U45" s="23">
        <v>6</v>
      </c>
      <c r="V45" s="24">
        <v>1</v>
      </c>
      <c r="W45" s="23">
        <v>6</v>
      </c>
      <c r="X45" s="24">
        <v>5</v>
      </c>
      <c r="Y45" s="23">
        <v>6</v>
      </c>
      <c r="Z45" s="24">
        <v>2</v>
      </c>
      <c r="AA45" s="23"/>
      <c r="AB45" s="24"/>
      <c r="AC45" s="23"/>
      <c r="AD45" s="24"/>
      <c r="AE45" s="25">
        <f t="shared" si="2"/>
        <v>44</v>
      </c>
      <c r="AF45" s="26">
        <f t="shared" si="3"/>
        <v>24</v>
      </c>
      <c r="AG45" s="23">
        <v>34</v>
      </c>
      <c r="AM45" s="27" t="s">
        <v>3</v>
      </c>
    </row>
    <row r="46" spans="2:39" ht="15.75">
      <c r="B46" s="18"/>
      <c r="C46" s="19"/>
      <c r="D46" s="19"/>
      <c r="E46" s="20">
        <v>12</v>
      </c>
      <c r="F46" s="21" t="s">
        <v>73</v>
      </c>
      <c r="G46" s="21" t="s">
        <v>38</v>
      </c>
      <c r="H46" s="21"/>
      <c r="I46" s="22" t="s">
        <v>4</v>
      </c>
      <c r="J46" s="22">
        <v>3</v>
      </c>
      <c r="K46" s="23">
        <v>4</v>
      </c>
      <c r="L46" s="24">
        <v>2</v>
      </c>
      <c r="M46" s="23">
        <v>6</v>
      </c>
      <c r="N46" s="24">
        <v>3</v>
      </c>
      <c r="O46" s="23">
        <v>6</v>
      </c>
      <c r="P46" s="24">
        <v>3</v>
      </c>
      <c r="Q46" s="23">
        <v>6</v>
      </c>
      <c r="R46" s="24">
        <v>5</v>
      </c>
      <c r="S46" s="23">
        <v>6</v>
      </c>
      <c r="T46" s="24">
        <v>3</v>
      </c>
      <c r="U46" s="23">
        <v>6</v>
      </c>
      <c r="V46" s="24">
        <v>1</v>
      </c>
      <c r="W46" s="23">
        <v>5</v>
      </c>
      <c r="X46" s="24">
        <v>4</v>
      </c>
      <c r="Y46" s="23">
        <v>5</v>
      </c>
      <c r="Z46" s="24">
        <v>2</v>
      </c>
      <c r="AA46" s="23"/>
      <c r="AB46" s="24"/>
      <c r="AC46" s="23"/>
      <c r="AD46" s="24"/>
      <c r="AE46" s="25">
        <f t="shared" si="2"/>
        <v>44</v>
      </c>
      <c r="AF46" s="26">
        <f t="shared" si="3"/>
        <v>23</v>
      </c>
      <c r="AG46" s="23">
        <v>42</v>
      </c>
      <c r="AM46" s="27" t="s">
        <v>3</v>
      </c>
    </row>
    <row r="47" spans="2:39" ht="15.75">
      <c r="B47" s="18"/>
      <c r="C47" s="19"/>
      <c r="D47" s="19"/>
      <c r="E47" s="20">
        <v>13</v>
      </c>
      <c r="F47" s="21" t="s">
        <v>74</v>
      </c>
      <c r="G47" s="21" t="s">
        <v>45</v>
      </c>
      <c r="H47" s="21"/>
      <c r="I47" s="22" t="s">
        <v>4</v>
      </c>
      <c r="J47" s="22">
        <v>3</v>
      </c>
      <c r="K47" s="23">
        <v>6</v>
      </c>
      <c r="L47" s="24">
        <v>3</v>
      </c>
      <c r="M47" s="23">
        <v>6</v>
      </c>
      <c r="N47" s="24">
        <v>3</v>
      </c>
      <c r="O47" s="23">
        <v>5</v>
      </c>
      <c r="P47" s="24">
        <v>3</v>
      </c>
      <c r="Q47" s="23">
        <v>5</v>
      </c>
      <c r="R47" s="24">
        <v>4</v>
      </c>
      <c r="S47" s="23">
        <v>6</v>
      </c>
      <c r="T47" s="24">
        <v>3</v>
      </c>
      <c r="U47" s="23">
        <v>6</v>
      </c>
      <c r="V47" s="24">
        <v>1</v>
      </c>
      <c r="W47" s="23">
        <v>4</v>
      </c>
      <c r="X47" s="24">
        <v>4</v>
      </c>
      <c r="Y47" s="23">
        <v>6</v>
      </c>
      <c r="Z47" s="24">
        <v>2</v>
      </c>
      <c r="AA47" s="23"/>
      <c r="AB47" s="24"/>
      <c r="AC47" s="23"/>
      <c r="AD47" s="24"/>
      <c r="AE47" s="25">
        <f t="shared" si="2"/>
        <v>44</v>
      </c>
      <c r="AF47" s="26">
        <f t="shared" si="3"/>
        <v>23</v>
      </c>
      <c r="AG47" s="23">
        <v>41</v>
      </c>
      <c r="AM47" s="27" t="s">
        <v>3</v>
      </c>
    </row>
    <row r="48" spans="2:39" ht="15.75">
      <c r="B48" s="18"/>
      <c r="C48" s="19"/>
      <c r="D48" s="19"/>
      <c r="E48" s="20">
        <v>14</v>
      </c>
      <c r="F48" s="21" t="s">
        <v>75</v>
      </c>
      <c r="G48" s="21" t="s">
        <v>38</v>
      </c>
      <c r="H48" s="21"/>
      <c r="I48" s="22" t="s">
        <v>4</v>
      </c>
      <c r="J48" s="22">
        <v>3</v>
      </c>
      <c r="K48" s="23">
        <v>4</v>
      </c>
      <c r="L48" s="24">
        <v>3</v>
      </c>
      <c r="M48" s="23">
        <v>6</v>
      </c>
      <c r="N48" s="24">
        <v>3</v>
      </c>
      <c r="O48" s="23">
        <v>4</v>
      </c>
      <c r="P48" s="24">
        <v>2</v>
      </c>
      <c r="Q48" s="23">
        <v>6</v>
      </c>
      <c r="R48" s="24">
        <v>5</v>
      </c>
      <c r="S48" s="23">
        <v>5</v>
      </c>
      <c r="T48" s="24">
        <v>3</v>
      </c>
      <c r="U48" s="23">
        <v>6</v>
      </c>
      <c r="V48" s="24">
        <v>1</v>
      </c>
      <c r="W48" s="23">
        <v>6</v>
      </c>
      <c r="X48" s="24">
        <v>5</v>
      </c>
      <c r="Y48" s="23">
        <v>6</v>
      </c>
      <c r="Z48" s="24">
        <v>2</v>
      </c>
      <c r="AA48" s="23"/>
      <c r="AB48" s="24"/>
      <c r="AC48" s="23"/>
      <c r="AD48" s="24"/>
      <c r="AE48" s="25">
        <f t="shared" si="2"/>
        <v>43</v>
      </c>
      <c r="AF48" s="26">
        <f t="shared" si="3"/>
        <v>24</v>
      </c>
      <c r="AG48" s="23">
        <v>48</v>
      </c>
      <c r="AM48" s="27"/>
    </row>
    <row r="49" spans="2:39" ht="15.75">
      <c r="B49" s="18"/>
      <c r="C49" s="19"/>
      <c r="D49" s="19"/>
      <c r="E49" s="20">
        <v>15</v>
      </c>
      <c r="F49" s="21" t="s">
        <v>76</v>
      </c>
      <c r="G49" s="21" t="s">
        <v>36</v>
      </c>
      <c r="H49" s="21"/>
      <c r="I49" s="22" t="s">
        <v>4</v>
      </c>
      <c r="J49" s="22">
        <v>3</v>
      </c>
      <c r="K49" s="23">
        <v>3</v>
      </c>
      <c r="L49" s="24">
        <v>2</v>
      </c>
      <c r="M49" s="23">
        <v>6</v>
      </c>
      <c r="N49" s="24">
        <v>3</v>
      </c>
      <c r="O49" s="23">
        <v>5</v>
      </c>
      <c r="P49" s="24">
        <v>3</v>
      </c>
      <c r="Q49" s="23">
        <v>6</v>
      </c>
      <c r="R49" s="24">
        <v>5</v>
      </c>
      <c r="S49" s="23">
        <v>6</v>
      </c>
      <c r="T49" s="24">
        <v>3</v>
      </c>
      <c r="U49" s="23">
        <v>6</v>
      </c>
      <c r="V49" s="24">
        <v>1</v>
      </c>
      <c r="W49" s="23">
        <v>5</v>
      </c>
      <c r="X49" s="24">
        <v>4</v>
      </c>
      <c r="Y49" s="23">
        <v>6</v>
      </c>
      <c r="Z49" s="24">
        <v>2</v>
      </c>
      <c r="AA49" s="23"/>
      <c r="AB49" s="24"/>
      <c r="AC49" s="23"/>
      <c r="AD49" s="24"/>
      <c r="AE49" s="25">
        <f t="shared" si="2"/>
        <v>43</v>
      </c>
      <c r="AF49" s="26">
        <f t="shared" si="3"/>
        <v>23</v>
      </c>
      <c r="AG49" s="23">
        <v>44</v>
      </c>
      <c r="AM49" s="27"/>
    </row>
    <row r="50" spans="2:39" ht="15.75">
      <c r="B50" s="18"/>
      <c r="C50" s="19"/>
      <c r="D50" s="19"/>
      <c r="E50" s="20">
        <v>16</v>
      </c>
      <c r="F50" s="21" t="s">
        <v>77</v>
      </c>
      <c r="G50" s="21" t="s">
        <v>36</v>
      </c>
      <c r="H50" s="21"/>
      <c r="I50" s="22" t="s">
        <v>4</v>
      </c>
      <c r="J50" s="22">
        <v>3</v>
      </c>
      <c r="K50" s="23">
        <v>5</v>
      </c>
      <c r="L50" s="24">
        <v>3</v>
      </c>
      <c r="M50" s="23">
        <v>5</v>
      </c>
      <c r="N50" s="24">
        <v>3</v>
      </c>
      <c r="O50" s="23">
        <v>6</v>
      </c>
      <c r="P50" s="24">
        <v>3</v>
      </c>
      <c r="Q50" s="23">
        <v>5</v>
      </c>
      <c r="R50" s="24">
        <v>5</v>
      </c>
      <c r="S50" s="23">
        <v>4</v>
      </c>
      <c r="T50" s="24">
        <v>3</v>
      </c>
      <c r="U50" s="23">
        <v>6</v>
      </c>
      <c r="V50" s="24">
        <v>1</v>
      </c>
      <c r="W50" s="23">
        <v>5</v>
      </c>
      <c r="X50" s="24">
        <v>4</v>
      </c>
      <c r="Y50" s="23">
        <v>6</v>
      </c>
      <c r="Z50" s="24">
        <v>2</v>
      </c>
      <c r="AA50" s="23"/>
      <c r="AB50" s="24"/>
      <c r="AC50" s="23"/>
      <c r="AD50" s="24"/>
      <c r="AE50" s="25">
        <f t="shared" si="2"/>
        <v>42</v>
      </c>
      <c r="AF50" s="26">
        <f t="shared" si="3"/>
        <v>24</v>
      </c>
      <c r="AG50" s="23">
        <v>43</v>
      </c>
      <c r="AM50" s="27"/>
    </row>
    <row r="51" spans="2:39" ht="15.75">
      <c r="B51" s="18"/>
      <c r="C51" s="19"/>
      <c r="D51" s="19"/>
      <c r="E51" s="20">
        <v>17</v>
      </c>
      <c r="F51" s="21" t="s">
        <v>78</v>
      </c>
      <c r="G51" s="21" t="s">
        <v>45</v>
      </c>
      <c r="H51" s="21"/>
      <c r="I51" s="22" t="s">
        <v>4</v>
      </c>
      <c r="J51" s="22">
        <v>3</v>
      </c>
      <c r="K51" s="23">
        <v>5</v>
      </c>
      <c r="L51" s="24">
        <v>3</v>
      </c>
      <c r="M51" s="23">
        <v>5</v>
      </c>
      <c r="N51" s="24">
        <v>3</v>
      </c>
      <c r="O51" s="23">
        <v>6</v>
      </c>
      <c r="P51" s="24">
        <v>3</v>
      </c>
      <c r="Q51" s="23">
        <v>6</v>
      </c>
      <c r="R51" s="24">
        <v>5</v>
      </c>
      <c r="S51" s="23">
        <v>6</v>
      </c>
      <c r="T51" s="24">
        <v>3</v>
      </c>
      <c r="U51" s="23">
        <v>6</v>
      </c>
      <c r="V51" s="24">
        <v>1</v>
      </c>
      <c r="W51" s="23">
        <v>4</v>
      </c>
      <c r="X51" s="24">
        <v>3</v>
      </c>
      <c r="Y51" s="23">
        <v>1</v>
      </c>
      <c r="Z51" s="24">
        <v>1</v>
      </c>
      <c r="AA51" s="23"/>
      <c r="AB51" s="24"/>
      <c r="AC51" s="23"/>
      <c r="AD51" s="24"/>
      <c r="AE51" s="25">
        <f t="shared" si="2"/>
        <v>39</v>
      </c>
      <c r="AF51" s="26">
        <f t="shared" si="3"/>
        <v>22</v>
      </c>
      <c r="AG51" s="23">
        <v>48</v>
      </c>
      <c r="AM51" s="27"/>
    </row>
    <row r="52" spans="2:39" ht="15.75">
      <c r="B52" s="18"/>
      <c r="C52" s="19"/>
      <c r="D52" s="19"/>
      <c r="E52" s="20"/>
      <c r="F52" s="21"/>
      <c r="G52" s="21"/>
      <c r="H52" s="21"/>
      <c r="I52" s="22"/>
      <c r="J52" s="22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3"/>
      <c r="Z52" s="24"/>
      <c r="AA52" s="23"/>
      <c r="AB52" s="24"/>
      <c r="AC52" s="23"/>
      <c r="AD52" s="24"/>
      <c r="AE52" s="25"/>
      <c r="AF52" s="26"/>
      <c r="AG52" s="23"/>
      <c r="AM52" s="27"/>
    </row>
    <row r="53" spans="2:39" ht="15.75">
      <c r="B53" s="18"/>
      <c r="C53" s="19"/>
      <c r="D53" s="19"/>
      <c r="E53" s="20">
        <v>1</v>
      </c>
      <c r="F53" s="21" t="s">
        <v>79</v>
      </c>
      <c r="G53" s="21" t="s">
        <v>41</v>
      </c>
      <c r="H53" s="21"/>
      <c r="I53" s="22" t="s">
        <v>4</v>
      </c>
      <c r="J53" s="22">
        <v>2</v>
      </c>
      <c r="K53" s="23">
        <v>5</v>
      </c>
      <c r="L53" s="24">
        <v>3</v>
      </c>
      <c r="M53" s="23">
        <v>6</v>
      </c>
      <c r="N53" s="24">
        <v>3</v>
      </c>
      <c r="O53" s="23">
        <v>6</v>
      </c>
      <c r="P53" s="24">
        <v>3</v>
      </c>
      <c r="Q53" s="23">
        <v>6</v>
      </c>
      <c r="R53" s="24">
        <v>5</v>
      </c>
      <c r="S53" s="23">
        <v>6</v>
      </c>
      <c r="T53" s="24">
        <v>3</v>
      </c>
      <c r="U53" s="23">
        <v>6</v>
      </c>
      <c r="V53" s="24">
        <v>1</v>
      </c>
      <c r="W53" s="23">
        <v>6</v>
      </c>
      <c r="X53" s="24">
        <v>5</v>
      </c>
      <c r="Y53" s="23">
        <v>6</v>
      </c>
      <c r="Z53" s="24">
        <v>2</v>
      </c>
      <c r="AA53" s="23"/>
      <c r="AB53" s="24"/>
      <c r="AC53" s="23"/>
      <c r="AD53" s="24"/>
      <c r="AE53" s="25">
        <f aca="true" t="shared" si="4" ref="AE53:AE65">SUM(K53,M53,O53,Q53,S53,U53,W53,Y53,AA53,AC53)</f>
        <v>47</v>
      </c>
      <c r="AF53" s="26">
        <f aca="true" t="shared" si="5" ref="AF53:AF65">SUM(L53,N53,P53,R53,T53,V53,X53,Z53,AB53,AD53)</f>
        <v>25</v>
      </c>
      <c r="AG53" s="23">
        <v>27</v>
      </c>
      <c r="AM53" s="27" t="s">
        <v>9</v>
      </c>
    </row>
    <row r="54" spans="2:39" ht="15.75">
      <c r="B54" s="18"/>
      <c r="C54" s="19"/>
      <c r="D54" s="19"/>
      <c r="E54" s="20">
        <v>2</v>
      </c>
      <c r="F54" s="21" t="s">
        <v>80</v>
      </c>
      <c r="G54" s="21" t="s">
        <v>45</v>
      </c>
      <c r="H54" s="21"/>
      <c r="I54" s="22" t="s">
        <v>4</v>
      </c>
      <c r="J54" s="22">
        <v>2</v>
      </c>
      <c r="K54" s="23">
        <v>6</v>
      </c>
      <c r="L54" s="24">
        <v>3</v>
      </c>
      <c r="M54" s="23">
        <v>6</v>
      </c>
      <c r="N54" s="24">
        <v>3</v>
      </c>
      <c r="O54" s="23">
        <v>6</v>
      </c>
      <c r="P54" s="24">
        <v>3</v>
      </c>
      <c r="Q54" s="23">
        <v>5</v>
      </c>
      <c r="R54" s="24">
        <v>4</v>
      </c>
      <c r="S54" s="23">
        <v>6</v>
      </c>
      <c r="T54" s="24">
        <v>3</v>
      </c>
      <c r="U54" s="23">
        <v>6</v>
      </c>
      <c r="V54" s="24">
        <v>1</v>
      </c>
      <c r="W54" s="23">
        <v>6</v>
      </c>
      <c r="X54" s="24">
        <v>5</v>
      </c>
      <c r="Y54" s="23">
        <v>6</v>
      </c>
      <c r="Z54" s="24">
        <v>2</v>
      </c>
      <c r="AA54" s="23"/>
      <c r="AB54" s="24"/>
      <c r="AC54" s="23"/>
      <c r="AD54" s="24"/>
      <c r="AE54" s="25">
        <f t="shared" si="4"/>
        <v>47</v>
      </c>
      <c r="AF54" s="26">
        <f t="shared" si="5"/>
        <v>24</v>
      </c>
      <c r="AG54" s="23">
        <v>51</v>
      </c>
      <c r="AM54" s="27" t="s">
        <v>9</v>
      </c>
    </row>
    <row r="55" spans="2:39" ht="15.75">
      <c r="B55" s="18"/>
      <c r="C55" s="19"/>
      <c r="D55" s="19"/>
      <c r="E55" s="20">
        <v>3</v>
      </c>
      <c r="F55" s="21" t="s">
        <v>81</v>
      </c>
      <c r="G55" s="21" t="s">
        <v>45</v>
      </c>
      <c r="H55" s="21"/>
      <c r="I55" s="22" t="s">
        <v>4</v>
      </c>
      <c r="J55" s="22">
        <v>2</v>
      </c>
      <c r="K55" s="23">
        <v>5</v>
      </c>
      <c r="L55" s="24">
        <v>3</v>
      </c>
      <c r="M55" s="23">
        <v>6</v>
      </c>
      <c r="N55" s="24">
        <v>3</v>
      </c>
      <c r="O55" s="23">
        <v>5</v>
      </c>
      <c r="P55" s="24">
        <v>3</v>
      </c>
      <c r="Q55" s="23">
        <v>6</v>
      </c>
      <c r="R55" s="24">
        <v>5</v>
      </c>
      <c r="S55" s="23">
        <v>6</v>
      </c>
      <c r="T55" s="24">
        <v>3</v>
      </c>
      <c r="U55" s="23">
        <v>6</v>
      </c>
      <c r="V55" s="24">
        <v>1</v>
      </c>
      <c r="W55" s="23">
        <v>6</v>
      </c>
      <c r="X55" s="24">
        <v>5</v>
      </c>
      <c r="Y55" s="23">
        <v>6</v>
      </c>
      <c r="Z55" s="24">
        <v>2</v>
      </c>
      <c r="AA55" s="23"/>
      <c r="AB55" s="24"/>
      <c r="AC55" s="23"/>
      <c r="AD55" s="24"/>
      <c r="AE55" s="25">
        <f t="shared" si="4"/>
        <v>46</v>
      </c>
      <c r="AF55" s="26">
        <f t="shared" si="5"/>
        <v>25</v>
      </c>
      <c r="AG55" s="23">
        <v>60</v>
      </c>
      <c r="AM55" s="27" t="s">
        <v>3</v>
      </c>
    </row>
    <row r="56" spans="2:39" ht="15.75">
      <c r="B56" s="18"/>
      <c r="C56" s="19"/>
      <c r="D56" s="19"/>
      <c r="E56" s="20">
        <v>4</v>
      </c>
      <c r="F56" s="21" t="s">
        <v>82</v>
      </c>
      <c r="G56" s="21" t="s">
        <v>36</v>
      </c>
      <c r="H56" s="21"/>
      <c r="I56" s="22" t="s">
        <v>4</v>
      </c>
      <c r="J56" s="22">
        <v>2</v>
      </c>
      <c r="K56" s="23">
        <v>6</v>
      </c>
      <c r="L56" s="24">
        <v>3</v>
      </c>
      <c r="M56" s="23">
        <v>6</v>
      </c>
      <c r="N56" s="24">
        <v>3</v>
      </c>
      <c r="O56" s="23">
        <v>5</v>
      </c>
      <c r="P56" s="24">
        <v>3</v>
      </c>
      <c r="Q56" s="23">
        <v>5</v>
      </c>
      <c r="R56" s="24">
        <v>5</v>
      </c>
      <c r="S56" s="23">
        <v>6</v>
      </c>
      <c r="T56" s="24">
        <v>3</v>
      </c>
      <c r="U56" s="23">
        <v>6</v>
      </c>
      <c r="V56" s="24">
        <v>1</v>
      </c>
      <c r="W56" s="23">
        <v>5</v>
      </c>
      <c r="X56" s="24">
        <v>5</v>
      </c>
      <c r="Y56" s="23">
        <v>5</v>
      </c>
      <c r="Z56" s="24">
        <v>2</v>
      </c>
      <c r="AA56" s="23"/>
      <c r="AB56" s="24"/>
      <c r="AC56" s="23"/>
      <c r="AD56" s="24"/>
      <c r="AE56" s="25">
        <f t="shared" si="4"/>
        <v>44</v>
      </c>
      <c r="AF56" s="26">
        <f t="shared" si="5"/>
        <v>25</v>
      </c>
      <c r="AG56" s="23">
        <v>44</v>
      </c>
      <c r="AM56" s="27" t="s">
        <v>3</v>
      </c>
    </row>
    <row r="57" spans="2:39" ht="15.75">
      <c r="B57" s="18"/>
      <c r="C57" s="19"/>
      <c r="D57" s="19"/>
      <c r="E57" s="20">
        <v>5</v>
      </c>
      <c r="F57" s="21" t="s">
        <v>83</v>
      </c>
      <c r="G57" s="21" t="s">
        <v>45</v>
      </c>
      <c r="H57" s="21"/>
      <c r="I57" s="22" t="s">
        <v>4</v>
      </c>
      <c r="J57" s="22">
        <v>2</v>
      </c>
      <c r="K57" s="23">
        <v>4</v>
      </c>
      <c r="L57" s="24">
        <v>2</v>
      </c>
      <c r="M57" s="23">
        <v>6</v>
      </c>
      <c r="N57" s="24">
        <v>3</v>
      </c>
      <c r="O57" s="23">
        <v>5</v>
      </c>
      <c r="P57" s="24">
        <v>3</v>
      </c>
      <c r="Q57" s="23">
        <v>6</v>
      </c>
      <c r="R57" s="24">
        <v>5</v>
      </c>
      <c r="S57" s="23">
        <v>6</v>
      </c>
      <c r="T57" s="24">
        <v>3</v>
      </c>
      <c r="U57" s="23">
        <v>6</v>
      </c>
      <c r="V57" s="24">
        <v>1</v>
      </c>
      <c r="W57" s="23">
        <v>6</v>
      </c>
      <c r="X57" s="24">
        <v>5</v>
      </c>
      <c r="Y57" s="23">
        <v>5</v>
      </c>
      <c r="Z57" s="24">
        <v>2</v>
      </c>
      <c r="AA57" s="23"/>
      <c r="AB57" s="24"/>
      <c r="AC57" s="23"/>
      <c r="AD57" s="24"/>
      <c r="AE57" s="25">
        <f t="shared" si="4"/>
        <v>44</v>
      </c>
      <c r="AF57" s="26">
        <f t="shared" si="5"/>
        <v>24</v>
      </c>
      <c r="AG57" s="23">
        <v>48</v>
      </c>
      <c r="AM57" s="27" t="s">
        <v>3</v>
      </c>
    </row>
    <row r="58" spans="2:39" ht="15.75">
      <c r="B58" s="18"/>
      <c r="C58" s="19"/>
      <c r="D58" s="19"/>
      <c r="E58" s="20">
        <v>6</v>
      </c>
      <c r="F58" s="21" t="s">
        <v>84</v>
      </c>
      <c r="G58" s="21" t="s">
        <v>36</v>
      </c>
      <c r="H58" s="21"/>
      <c r="I58" s="22" t="s">
        <v>4</v>
      </c>
      <c r="J58" s="22">
        <v>2</v>
      </c>
      <c r="K58" s="23">
        <v>5</v>
      </c>
      <c r="L58" s="24">
        <v>3</v>
      </c>
      <c r="M58" s="23">
        <v>6</v>
      </c>
      <c r="N58" s="24">
        <v>3</v>
      </c>
      <c r="O58" s="23">
        <v>5</v>
      </c>
      <c r="P58" s="24">
        <v>3</v>
      </c>
      <c r="Q58" s="23">
        <v>5</v>
      </c>
      <c r="R58" s="24">
        <v>4</v>
      </c>
      <c r="S58" s="23">
        <v>5</v>
      </c>
      <c r="T58" s="24">
        <v>3</v>
      </c>
      <c r="U58" s="23">
        <v>6</v>
      </c>
      <c r="V58" s="24">
        <v>1</v>
      </c>
      <c r="W58" s="23">
        <v>6</v>
      </c>
      <c r="X58" s="24">
        <v>5</v>
      </c>
      <c r="Y58" s="23">
        <v>6</v>
      </c>
      <c r="Z58" s="24">
        <v>2</v>
      </c>
      <c r="AA58" s="23"/>
      <c r="AB58" s="24"/>
      <c r="AC58" s="23"/>
      <c r="AD58" s="24"/>
      <c r="AE58" s="25">
        <f t="shared" si="4"/>
        <v>44</v>
      </c>
      <c r="AF58" s="26">
        <f t="shared" si="5"/>
        <v>24</v>
      </c>
      <c r="AG58" s="23">
        <v>38</v>
      </c>
      <c r="AM58" s="27" t="s">
        <v>3</v>
      </c>
    </row>
    <row r="59" spans="2:39" ht="15.75">
      <c r="B59" s="18"/>
      <c r="C59" s="19"/>
      <c r="D59" s="19"/>
      <c r="E59" s="20">
        <v>7</v>
      </c>
      <c r="F59" s="21" t="s">
        <v>85</v>
      </c>
      <c r="G59" s="21" t="s">
        <v>41</v>
      </c>
      <c r="H59" s="21"/>
      <c r="I59" s="22" t="s">
        <v>4</v>
      </c>
      <c r="J59" s="22">
        <v>2</v>
      </c>
      <c r="K59" s="23">
        <v>5</v>
      </c>
      <c r="L59" s="24">
        <v>3</v>
      </c>
      <c r="M59" s="23">
        <v>6</v>
      </c>
      <c r="N59" s="24">
        <v>3</v>
      </c>
      <c r="O59" s="23">
        <v>4</v>
      </c>
      <c r="P59" s="24">
        <v>3</v>
      </c>
      <c r="Q59" s="23">
        <v>6</v>
      </c>
      <c r="R59" s="24">
        <v>5</v>
      </c>
      <c r="S59" s="23">
        <v>5</v>
      </c>
      <c r="T59" s="24">
        <v>3</v>
      </c>
      <c r="U59" s="23">
        <v>6</v>
      </c>
      <c r="V59" s="24">
        <v>1</v>
      </c>
      <c r="W59" s="23">
        <v>4</v>
      </c>
      <c r="X59" s="24">
        <v>4</v>
      </c>
      <c r="Y59" s="23">
        <v>6</v>
      </c>
      <c r="Z59" s="24">
        <v>2</v>
      </c>
      <c r="AA59" s="23"/>
      <c r="AB59" s="24"/>
      <c r="AC59" s="23"/>
      <c r="AD59" s="24"/>
      <c r="AE59" s="25">
        <f t="shared" si="4"/>
        <v>42</v>
      </c>
      <c r="AF59" s="26">
        <f t="shared" si="5"/>
        <v>24</v>
      </c>
      <c r="AG59" s="23">
        <v>36</v>
      </c>
      <c r="AM59" s="27"/>
    </row>
    <row r="60" spans="2:39" ht="15.75">
      <c r="B60" s="18"/>
      <c r="C60" s="19"/>
      <c r="D60" s="19"/>
      <c r="E60" s="20">
        <v>8</v>
      </c>
      <c r="F60" s="21" t="s">
        <v>86</v>
      </c>
      <c r="G60" s="21" t="s">
        <v>38</v>
      </c>
      <c r="H60" s="21"/>
      <c r="I60" s="22" t="s">
        <v>4</v>
      </c>
      <c r="J60" s="22">
        <v>2</v>
      </c>
      <c r="K60" s="23">
        <v>4</v>
      </c>
      <c r="L60" s="24">
        <v>2</v>
      </c>
      <c r="M60" s="23">
        <v>5</v>
      </c>
      <c r="N60" s="24">
        <v>3</v>
      </c>
      <c r="O60" s="23">
        <v>5</v>
      </c>
      <c r="P60" s="24">
        <v>3</v>
      </c>
      <c r="Q60" s="23">
        <v>5</v>
      </c>
      <c r="R60" s="24">
        <v>4</v>
      </c>
      <c r="S60" s="23">
        <v>6</v>
      </c>
      <c r="T60" s="24">
        <v>3</v>
      </c>
      <c r="U60" s="23">
        <v>6</v>
      </c>
      <c r="V60" s="24">
        <v>1</v>
      </c>
      <c r="W60" s="23">
        <v>5</v>
      </c>
      <c r="X60" s="24">
        <v>5</v>
      </c>
      <c r="Y60" s="23">
        <v>5</v>
      </c>
      <c r="Z60" s="24">
        <v>2</v>
      </c>
      <c r="AA60" s="23"/>
      <c r="AB60" s="24"/>
      <c r="AC60" s="23"/>
      <c r="AD60" s="24"/>
      <c r="AE60" s="25">
        <f t="shared" si="4"/>
        <v>41</v>
      </c>
      <c r="AF60" s="26">
        <f t="shared" si="5"/>
        <v>23</v>
      </c>
      <c r="AG60" s="23">
        <v>38</v>
      </c>
      <c r="AM60" s="27"/>
    </row>
    <row r="61" spans="2:39" ht="15.75">
      <c r="B61" s="18"/>
      <c r="C61" s="19"/>
      <c r="D61" s="19"/>
      <c r="E61" s="20"/>
      <c r="F61" s="28" t="s">
        <v>87</v>
      </c>
      <c r="G61" s="28" t="s">
        <v>66</v>
      </c>
      <c r="H61" s="21"/>
      <c r="I61" s="22" t="s">
        <v>4</v>
      </c>
      <c r="J61" s="22">
        <v>2</v>
      </c>
      <c r="K61" s="23">
        <v>3</v>
      </c>
      <c r="L61" s="24">
        <v>3</v>
      </c>
      <c r="M61" s="23">
        <v>6</v>
      </c>
      <c r="N61" s="24">
        <v>3</v>
      </c>
      <c r="O61" s="23">
        <v>4</v>
      </c>
      <c r="P61" s="24">
        <v>3</v>
      </c>
      <c r="Q61" s="23">
        <v>6</v>
      </c>
      <c r="R61" s="24">
        <v>5</v>
      </c>
      <c r="S61" s="23">
        <v>4</v>
      </c>
      <c r="T61" s="24">
        <v>3</v>
      </c>
      <c r="U61" s="23">
        <v>5</v>
      </c>
      <c r="V61" s="24">
        <v>1</v>
      </c>
      <c r="W61" s="23">
        <v>6</v>
      </c>
      <c r="X61" s="24">
        <v>5</v>
      </c>
      <c r="Y61" s="23">
        <v>5</v>
      </c>
      <c r="Z61" s="24">
        <v>2</v>
      </c>
      <c r="AA61" s="23"/>
      <c r="AB61" s="24"/>
      <c r="AC61" s="23"/>
      <c r="AD61" s="24"/>
      <c r="AE61" s="25">
        <f t="shared" si="4"/>
        <v>39</v>
      </c>
      <c r="AF61" s="26">
        <f t="shared" si="5"/>
        <v>25</v>
      </c>
      <c r="AG61" s="23">
        <v>44</v>
      </c>
      <c r="AM61" s="27"/>
    </row>
    <row r="62" spans="2:39" ht="15.75">
      <c r="B62" s="18"/>
      <c r="C62" s="19"/>
      <c r="D62" s="19"/>
      <c r="E62" s="20">
        <v>9</v>
      </c>
      <c r="F62" s="21" t="s">
        <v>88</v>
      </c>
      <c r="G62" s="21" t="s">
        <v>45</v>
      </c>
      <c r="H62" s="21"/>
      <c r="I62" s="22" t="s">
        <v>4</v>
      </c>
      <c r="J62" s="22">
        <v>2</v>
      </c>
      <c r="K62" s="23">
        <v>5</v>
      </c>
      <c r="L62" s="24">
        <v>3</v>
      </c>
      <c r="M62" s="23">
        <v>3</v>
      </c>
      <c r="N62" s="24">
        <v>2</v>
      </c>
      <c r="O62" s="23">
        <v>5</v>
      </c>
      <c r="P62" s="24">
        <v>3</v>
      </c>
      <c r="Q62" s="23">
        <v>6</v>
      </c>
      <c r="R62" s="24">
        <v>5</v>
      </c>
      <c r="S62" s="23">
        <v>5</v>
      </c>
      <c r="T62" s="24">
        <v>3</v>
      </c>
      <c r="U62" s="23">
        <v>5</v>
      </c>
      <c r="V62" s="24">
        <v>1</v>
      </c>
      <c r="W62" s="23">
        <v>6</v>
      </c>
      <c r="X62" s="24">
        <v>5</v>
      </c>
      <c r="Y62" s="23">
        <v>4</v>
      </c>
      <c r="Z62" s="24">
        <v>2</v>
      </c>
      <c r="AA62" s="23"/>
      <c r="AB62" s="24"/>
      <c r="AC62" s="23"/>
      <c r="AD62" s="24"/>
      <c r="AE62" s="25">
        <f t="shared" si="4"/>
        <v>39</v>
      </c>
      <c r="AF62" s="26">
        <f t="shared" si="5"/>
        <v>24</v>
      </c>
      <c r="AG62" s="23">
        <v>39</v>
      </c>
      <c r="AM62" s="27"/>
    </row>
    <row r="63" spans="2:39" ht="15.75">
      <c r="B63" s="18"/>
      <c r="C63" s="19"/>
      <c r="D63" s="19"/>
      <c r="E63" s="20">
        <v>10</v>
      </c>
      <c r="F63" s="21" t="s">
        <v>89</v>
      </c>
      <c r="G63" s="21" t="s">
        <v>45</v>
      </c>
      <c r="H63" s="21"/>
      <c r="I63" s="22" t="s">
        <v>4</v>
      </c>
      <c r="J63" s="22">
        <v>2</v>
      </c>
      <c r="K63" s="23">
        <v>3</v>
      </c>
      <c r="L63" s="24">
        <v>2</v>
      </c>
      <c r="M63" s="23">
        <v>5</v>
      </c>
      <c r="N63" s="24">
        <v>3</v>
      </c>
      <c r="O63" s="23">
        <v>4</v>
      </c>
      <c r="P63" s="24">
        <v>3</v>
      </c>
      <c r="Q63" s="23">
        <v>5</v>
      </c>
      <c r="R63" s="24">
        <v>4</v>
      </c>
      <c r="S63" s="23">
        <v>6</v>
      </c>
      <c r="T63" s="24">
        <v>3</v>
      </c>
      <c r="U63" s="23">
        <v>6</v>
      </c>
      <c r="V63" s="24">
        <v>1</v>
      </c>
      <c r="W63" s="23">
        <v>3</v>
      </c>
      <c r="X63" s="24">
        <v>3</v>
      </c>
      <c r="Y63" s="23">
        <v>6</v>
      </c>
      <c r="Z63" s="24">
        <v>2</v>
      </c>
      <c r="AA63" s="23"/>
      <c r="AB63" s="24"/>
      <c r="AC63" s="23"/>
      <c r="AD63" s="24"/>
      <c r="AE63" s="25">
        <f t="shared" si="4"/>
        <v>38</v>
      </c>
      <c r="AF63" s="26">
        <f t="shared" si="5"/>
        <v>21</v>
      </c>
      <c r="AG63" s="23">
        <v>29</v>
      </c>
      <c r="AM63" s="27"/>
    </row>
    <row r="64" spans="2:39" ht="15.75">
      <c r="B64" s="18"/>
      <c r="C64" s="19"/>
      <c r="D64" s="19"/>
      <c r="E64" s="20">
        <v>11</v>
      </c>
      <c r="F64" s="21" t="s">
        <v>90</v>
      </c>
      <c r="G64" s="21" t="s">
        <v>45</v>
      </c>
      <c r="H64" s="21"/>
      <c r="I64" s="22" t="s">
        <v>4</v>
      </c>
      <c r="J64" s="22">
        <v>2</v>
      </c>
      <c r="K64" s="23">
        <v>3</v>
      </c>
      <c r="L64" s="24">
        <v>2</v>
      </c>
      <c r="M64" s="23">
        <v>3</v>
      </c>
      <c r="N64" s="24">
        <v>3</v>
      </c>
      <c r="O64" s="23">
        <v>5</v>
      </c>
      <c r="P64" s="24">
        <v>3</v>
      </c>
      <c r="Q64" s="23">
        <v>6</v>
      </c>
      <c r="R64" s="24">
        <v>5</v>
      </c>
      <c r="S64" s="23">
        <v>4</v>
      </c>
      <c r="T64" s="24">
        <v>3</v>
      </c>
      <c r="U64" s="23">
        <v>6</v>
      </c>
      <c r="V64" s="24">
        <v>1</v>
      </c>
      <c r="W64" s="23">
        <v>4</v>
      </c>
      <c r="X64" s="24">
        <v>2</v>
      </c>
      <c r="Y64" s="23">
        <v>4</v>
      </c>
      <c r="Z64" s="24">
        <v>2</v>
      </c>
      <c r="AA64" s="23"/>
      <c r="AB64" s="24"/>
      <c r="AC64" s="23"/>
      <c r="AD64" s="24"/>
      <c r="AE64" s="25">
        <f t="shared" si="4"/>
        <v>35</v>
      </c>
      <c r="AF64" s="26">
        <f t="shared" si="5"/>
        <v>21</v>
      </c>
      <c r="AG64" s="23">
        <v>34</v>
      </c>
      <c r="AM64" s="27"/>
    </row>
    <row r="65" spans="2:39" ht="15.75">
      <c r="B65" s="18"/>
      <c r="C65" s="19"/>
      <c r="D65" s="19"/>
      <c r="E65" s="20">
        <v>12</v>
      </c>
      <c r="F65" s="21" t="s">
        <v>91</v>
      </c>
      <c r="G65" s="21" t="s">
        <v>41</v>
      </c>
      <c r="H65" s="21"/>
      <c r="I65" s="22" t="s">
        <v>4</v>
      </c>
      <c r="J65" s="22">
        <v>2</v>
      </c>
      <c r="K65" s="23">
        <v>1</v>
      </c>
      <c r="L65" s="24">
        <v>1</v>
      </c>
      <c r="M65" s="23">
        <v>3</v>
      </c>
      <c r="N65" s="24">
        <v>3</v>
      </c>
      <c r="O65" s="23">
        <v>5</v>
      </c>
      <c r="P65" s="24">
        <v>3</v>
      </c>
      <c r="Q65" s="23">
        <v>5</v>
      </c>
      <c r="R65" s="24">
        <v>5</v>
      </c>
      <c r="S65" s="23">
        <v>4</v>
      </c>
      <c r="T65" s="24">
        <v>2</v>
      </c>
      <c r="U65" s="23">
        <v>6</v>
      </c>
      <c r="V65" s="24">
        <v>1</v>
      </c>
      <c r="W65" s="23">
        <v>5</v>
      </c>
      <c r="X65" s="24">
        <v>2</v>
      </c>
      <c r="Y65" s="23">
        <v>4</v>
      </c>
      <c r="Z65" s="24">
        <v>2</v>
      </c>
      <c r="AA65" s="23"/>
      <c r="AB65" s="24"/>
      <c r="AC65" s="23"/>
      <c r="AD65" s="24"/>
      <c r="AE65" s="25">
        <f t="shared" si="4"/>
        <v>33</v>
      </c>
      <c r="AF65" s="26">
        <f t="shared" si="5"/>
        <v>19</v>
      </c>
      <c r="AG65" s="23">
        <v>37</v>
      </c>
      <c r="AM65" s="27"/>
    </row>
    <row r="66" spans="2:39" ht="15.75">
      <c r="B66" s="18"/>
      <c r="C66" s="19"/>
      <c r="D66" s="19"/>
      <c r="E66" s="20"/>
      <c r="F66" s="21"/>
      <c r="G66" s="21"/>
      <c r="H66" s="21"/>
      <c r="I66" s="22"/>
      <c r="J66" s="22"/>
      <c r="K66" s="23"/>
      <c r="L66" s="24"/>
      <c r="M66" s="23"/>
      <c r="N66" s="24"/>
      <c r="O66" s="23"/>
      <c r="P66" s="24"/>
      <c r="Q66" s="23"/>
      <c r="R66" s="24"/>
      <c r="S66" s="23"/>
      <c r="T66" s="24"/>
      <c r="U66" s="23"/>
      <c r="V66" s="24"/>
      <c r="W66" s="23"/>
      <c r="X66" s="24"/>
      <c r="Y66" s="23"/>
      <c r="Z66" s="24"/>
      <c r="AA66" s="23"/>
      <c r="AB66" s="24"/>
      <c r="AC66" s="23"/>
      <c r="AD66" s="24"/>
      <c r="AE66" s="25"/>
      <c r="AF66" s="26"/>
      <c r="AG66" s="23"/>
      <c r="AM66" s="27"/>
    </row>
    <row r="67" spans="2:39" ht="15.75">
      <c r="B67" s="18"/>
      <c r="C67" s="19"/>
      <c r="D67" s="19"/>
      <c r="E67" s="20">
        <v>1</v>
      </c>
      <c r="F67" s="21" t="s">
        <v>92</v>
      </c>
      <c r="G67" s="21" t="s">
        <v>41</v>
      </c>
      <c r="H67" s="21">
        <v>42136</v>
      </c>
      <c r="I67" s="22" t="s">
        <v>4</v>
      </c>
      <c r="J67" s="22">
        <v>1</v>
      </c>
      <c r="K67" s="23">
        <v>5</v>
      </c>
      <c r="L67" s="24">
        <v>3</v>
      </c>
      <c r="M67" s="23">
        <v>6</v>
      </c>
      <c r="N67" s="24">
        <v>3</v>
      </c>
      <c r="O67" s="23">
        <v>5</v>
      </c>
      <c r="P67" s="24">
        <v>3</v>
      </c>
      <c r="Q67" s="23">
        <v>6</v>
      </c>
      <c r="R67" s="24">
        <v>5</v>
      </c>
      <c r="S67" s="23">
        <v>6</v>
      </c>
      <c r="T67" s="24">
        <v>3</v>
      </c>
      <c r="U67" s="23">
        <v>6</v>
      </c>
      <c r="V67" s="24">
        <v>1</v>
      </c>
      <c r="W67" s="23">
        <v>6</v>
      </c>
      <c r="X67" s="24">
        <v>4</v>
      </c>
      <c r="Y67" s="23">
        <v>6</v>
      </c>
      <c r="Z67" s="24">
        <v>2</v>
      </c>
      <c r="AA67" s="23"/>
      <c r="AB67" s="24"/>
      <c r="AC67" s="23"/>
      <c r="AD67" s="24"/>
      <c r="AE67" s="25">
        <f aca="true" t="shared" si="6" ref="AE67:AE82">SUM(K67,M67,O67,Q67,S67,U67,W67,Y67,AA67,AC67)</f>
        <v>46</v>
      </c>
      <c r="AF67" s="26">
        <f aca="true" t="shared" si="7" ref="AF67:AF82">SUM(L67,N67,P67,R67,T67,V67,X67,Z67,AB67,AD67)</f>
        <v>24</v>
      </c>
      <c r="AG67" s="23">
        <v>46</v>
      </c>
      <c r="AM67" s="27" t="s">
        <v>3</v>
      </c>
    </row>
    <row r="68" spans="2:39" ht="15.75">
      <c r="B68" s="18"/>
      <c r="C68" s="19"/>
      <c r="D68" s="19"/>
      <c r="E68" s="20">
        <v>2</v>
      </c>
      <c r="F68" s="21" t="s">
        <v>93</v>
      </c>
      <c r="G68" s="21" t="s">
        <v>36</v>
      </c>
      <c r="H68" s="21"/>
      <c r="I68" s="22" t="s">
        <v>4</v>
      </c>
      <c r="J68" s="22">
        <v>1</v>
      </c>
      <c r="K68" s="23">
        <v>6</v>
      </c>
      <c r="L68" s="24">
        <v>3</v>
      </c>
      <c r="M68" s="23">
        <v>6</v>
      </c>
      <c r="N68" s="24">
        <v>3</v>
      </c>
      <c r="O68" s="23">
        <v>6</v>
      </c>
      <c r="P68" s="24">
        <v>3</v>
      </c>
      <c r="Q68" s="23">
        <v>5</v>
      </c>
      <c r="R68" s="24">
        <v>4</v>
      </c>
      <c r="S68" s="23">
        <v>5</v>
      </c>
      <c r="T68" s="24">
        <v>3</v>
      </c>
      <c r="U68" s="23">
        <v>6</v>
      </c>
      <c r="V68" s="24">
        <v>1</v>
      </c>
      <c r="W68" s="23">
        <v>6</v>
      </c>
      <c r="X68" s="24">
        <v>5</v>
      </c>
      <c r="Y68" s="23">
        <v>6</v>
      </c>
      <c r="Z68" s="24">
        <v>2</v>
      </c>
      <c r="AA68" s="23"/>
      <c r="AB68" s="24"/>
      <c r="AC68" s="23"/>
      <c r="AD68" s="24"/>
      <c r="AE68" s="25">
        <f t="shared" si="6"/>
        <v>46</v>
      </c>
      <c r="AF68" s="26">
        <f t="shared" si="7"/>
        <v>24</v>
      </c>
      <c r="AG68" s="23">
        <v>42</v>
      </c>
      <c r="AM68" s="27" t="s">
        <v>3</v>
      </c>
    </row>
    <row r="69" spans="2:39" ht="15.75">
      <c r="B69" s="18"/>
      <c r="C69" s="19"/>
      <c r="D69" s="19"/>
      <c r="E69" s="20">
        <v>3</v>
      </c>
      <c r="F69" s="21" t="s">
        <v>94</v>
      </c>
      <c r="G69" s="21" t="s">
        <v>38</v>
      </c>
      <c r="H69" s="21"/>
      <c r="I69" s="22" t="s">
        <v>4</v>
      </c>
      <c r="J69" s="22">
        <v>1</v>
      </c>
      <c r="K69" s="23">
        <v>6</v>
      </c>
      <c r="L69" s="24">
        <v>3</v>
      </c>
      <c r="M69" s="23">
        <v>5</v>
      </c>
      <c r="N69" s="24">
        <v>3</v>
      </c>
      <c r="O69" s="23">
        <v>6</v>
      </c>
      <c r="P69" s="24">
        <v>3</v>
      </c>
      <c r="Q69" s="23">
        <v>6</v>
      </c>
      <c r="R69" s="24">
        <v>5</v>
      </c>
      <c r="S69" s="23">
        <v>3</v>
      </c>
      <c r="T69" s="24">
        <v>2</v>
      </c>
      <c r="U69" s="23">
        <v>6</v>
      </c>
      <c r="V69" s="24">
        <v>1</v>
      </c>
      <c r="W69" s="23">
        <v>6</v>
      </c>
      <c r="X69" s="24">
        <v>5</v>
      </c>
      <c r="Y69" s="23">
        <v>6</v>
      </c>
      <c r="Z69" s="24">
        <v>2</v>
      </c>
      <c r="AA69" s="23"/>
      <c r="AB69" s="24"/>
      <c r="AC69" s="23"/>
      <c r="AD69" s="24"/>
      <c r="AE69" s="25">
        <f t="shared" si="6"/>
        <v>44</v>
      </c>
      <c r="AF69" s="26">
        <f t="shared" si="7"/>
        <v>24</v>
      </c>
      <c r="AG69" s="23">
        <v>41</v>
      </c>
      <c r="AM69" s="27" t="s">
        <v>3</v>
      </c>
    </row>
    <row r="70" spans="2:39" ht="15.75">
      <c r="B70" s="18"/>
      <c r="C70" s="19"/>
      <c r="D70" s="19"/>
      <c r="E70" s="20">
        <v>4</v>
      </c>
      <c r="F70" s="21" t="s">
        <v>95</v>
      </c>
      <c r="G70" s="21" t="s">
        <v>45</v>
      </c>
      <c r="H70" s="21">
        <v>43046</v>
      </c>
      <c r="I70" s="22" t="s">
        <v>4</v>
      </c>
      <c r="J70" s="22">
        <v>1</v>
      </c>
      <c r="K70" s="23">
        <v>6</v>
      </c>
      <c r="L70" s="24">
        <v>3</v>
      </c>
      <c r="M70" s="23">
        <v>6</v>
      </c>
      <c r="N70" s="24">
        <v>3</v>
      </c>
      <c r="O70" s="23">
        <v>5</v>
      </c>
      <c r="P70" s="24">
        <v>3</v>
      </c>
      <c r="Q70" s="23">
        <v>5</v>
      </c>
      <c r="R70" s="24">
        <v>4</v>
      </c>
      <c r="S70" s="23">
        <v>4</v>
      </c>
      <c r="T70" s="24">
        <v>3</v>
      </c>
      <c r="U70" s="23">
        <v>5</v>
      </c>
      <c r="V70" s="24">
        <v>1</v>
      </c>
      <c r="W70" s="23">
        <v>5</v>
      </c>
      <c r="X70" s="24">
        <v>4</v>
      </c>
      <c r="Y70" s="23">
        <v>5</v>
      </c>
      <c r="Z70" s="24">
        <v>2</v>
      </c>
      <c r="AA70" s="23"/>
      <c r="AB70" s="24"/>
      <c r="AC70" s="23"/>
      <c r="AD70" s="24"/>
      <c r="AE70" s="25">
        <f t="shared" si="6"/>
        <v>41</v>
      </c>
      <c r="AF70" s="26">
        <f t="shared" si="7"/>
        <v>23</v>
      </c>
      <c r="AG70" s="23">
        <v>43</v>
      </c>
      <c r="AM70" s="27"/>
    </row>
    <row r="71" spans="2:39" ht="15.75">
      <c r="B71" s="18"/>
      <c r="C71" s="19"/>
      <c r="D71" s="19"/>
      <c r="E71" s="20">
        <v>5</v>
      </c>
      <c r="F71" s="21" t="s">
        <v>96</v>
      </c>
      <c r="G71" s="21" t="s">
        <v>45</v>
      </c>
      <c r="H71" s="21"/>
      <c r="I71" s="22" t="s">
        <v>4</v>
      </c>
      <c r="J71" s="22">
        <v>1</v>
      </c>
      <c r="K71" s="23">
        <v>1</v>
      </c>
      <c r="L71" s="24">
        <v>1</v>
      </c>
      <c r="M71" s="23">
        <v>6</v>
      </c>
      <c r="N71" s="24">
        <v>3</v>
      </c>
      <c r="O71" s="23">
        <v>4</v>
      </c>
      <c r="P71" s="24">
        <v>3</v>
      </c>
      <c r="Q71" s="23">
        <v>6</v>
      </c>
      <c r="R71" s="24">
        <v>5</v>
      </c>
      <c r="S71" s="23">
        <v>3</v>
      </c>
      <c r="T71" s="24">
        <v>2</v>
      </c>
      <c r="U71" s="23">
        <v>5</v>
      </c>
      <c r="V71" s="24">
        <v>1</v>
      </c>
      <c r="W71" s="23">
        <v>5</v>
      </c>
      <c r="X71" s="24">
        <v>5</v>
      </c>
      <c r="Y71" s="23">
        <v>6</v>
      </c>
      <c r="Z71" s="24">
        <v>2</v>
      </c>
      <c r="AA71" s="23"/>
      <c r="AB71" s="24"/>
      <c r="AC71" s="23"/>
      <c r="AD71" s="24"/>
      <c r="AE71" s="25">
        <f t="shared" si="6"/>
        <v>36</v>
      </c>
      <c r="AF71" s="26">
        <f t="shared" si="7"/>
        <v>22</v>
      </c>
      <c r="AG71" s="23">
        <v>32</v>
      </c>
      <c r="AM71" s="27"/>
    </row>
    <row r="72" spans="2:39" ht="15.75">
      <c r="B72" s="18"/>
      <c r="C72" s="19"/>
      <c r="D72" s="19"/>
      <c r="E72" s="20">
        <v>6</v>
      </c>
      <c r="F72" s="21" t="s">
        <v>97</v>
      </c>
      <c r="G72" s="21" t="s">
        <v>45</v>
      </c>
      <c r="H72" s="21"/>
      <c r="I72" s="22" t="s">
        <v>4</v>
      </c>
      <c r="J72" s="22">
        <v>1</v>
      </c>
      <c r="K72" s="23">
        <v>4</v>
      </c>
      <c r="L72" s="24">
        <v>2</v>
      </c>
      <c r="M72" s="23">
        <v>2</v>
      </c>
      <c r="N72" s="24">
        <v>2</v>
      </c>
      <c r="O72" s="23">
        <v>5</v>
      </c>
      <c r="P72" s="24">
        <v>3</v>
      </c>
      <c r="Q72" s="23">
        <v>4</v>
      </c>
      <c r="R72" s="24">
        <v>4</v>
      </c>
      <c r="S72" s="23">
        <v>4</v>
      </c>
      <c r="T72" s="24">
        <v>2</v>
      </c>
      <c r="U72" s="23">
        <v>6</v>
      </c>
      <c r="V72" s="24">
        <v>1</v>
      </c>
      <c r="W72" s="23">
        <v>4</v>
      </c>
      <c r="X72" s="24">
        <v>2</v>
      </c>
      <c r="Y72" s="23">
        <v>6</v>
      </c>
      <c r="Z72" s="24">
        <v>2</v>
      </c>
      <c r="AA72" s="23"/>
      <c r="AB72" s="24"/>
      <c r="AC72" s="23"/>
      <c r="AD72" s="24"/>
      <c r="AE72" s="25">
        <f t="shared" si="6"/>
        <v>35</v>
      </c>
      <c r="AF72" s="26">
        <f t="shared" si="7"/>
        <v>18</v>
      </c>
      <c r="AG72" s="23">
        <v>13</v>
      </c>
      <c r="AM72" s="27"/>
    </row>
    <row r="73" spans="2:39" ht="15.75">
      <c r="B73" s="18"/>
      <c r="C73" s="19"/>
      <c r="D73" s="19"/>
      <c r="E73" s="20">
        <v>7</v>
      </c>
      <c r="F73" s="21" t="s">
        <v>98</v>
      </c>
      <c r="G73" s="21" t="s">
        <v>36</v>
      </c>
      <c r="H73" s="21"/>
      <c r="I73" s="22" t="s">
        <v>4</v>
      </c>
      <c r="J73" s="22">
        <v>1</v>
      </c>
      <c r="K73" s="23">
        <v>3</v>
      </c>
      <c r="L73" s="24">
        <v>2</v>
      </c>
      <c r="M73" s="23">
        <v>5</v>
      </c>
      <c r="N73" s="24">
        <v>3</v>
      </c>
      <c r="O73" s="23">
        <v>3</v>
      </c>
      <c r="P73" s="24">
        <v>2</v>
      </c>
      <c r="Q73" s="23">
        <v>2</v>
      </c>
      <c r="R73" s="24">
        <v>2</v>
      </c>
      <c r="S73" s="23">
        <v>5</v>
      </c>
      <c r="T73" s="24">
        <v>3</v>
      </c>
      <c r="U73" s="23">
        <v>6</v>
      </c>
      <c r="V73" s="24">
        <v>1</v>
      </c>
      <c r="W73" s="23">
        <v>3</v>
      </c>
      <c r="X73" s="24">
        <v>2</v>
      </c>
      <c r="Y73" s="23">
        <v>6</v>
      </c>
      <c r="Z73" s="24">
        <v>2</v>
      </c>
      <c r="AA73" s="23"/>
      <c r="AB73" s="24"/>
      <c r="AC73" s="23"/>
      <c r="AD73" s="24"/>
      <c r="AE73" s="25">
        <f t="shared" si="6"/>
        <v>33</v>
      </c>
      <c r="AF73" s="26">
        <f t="shared" si="7"/>
        <v>17</v>
      </c>
      <c r="AG73" s="23">
        <v>24</v>
      </c>
      <c r="AM73" s="27"/>
    </row>
    <row r="74" spans="2:39" ht="15.75">
      <c r="B74" s="18"/>
      <c r="C74" s="19"/>
      <c r="D74" s="19"/>
      <c r="E74" s="20">
        <v>8</v>
      </c>
      <c r="F74" s="21" t="s">
        <v>99</v>
      </c>
      <c r="G74" s="21" t="s">
        <v>45</v>
      </c>
      <c r="H74" s="21"/>
      <c r="I74" s="22" t="s">
        <v>4</v>
      </c>
      <c r="J74" s="22">
        <v>1</v>
      </c>
      <c r="K74" s="23">
        <v>3</v>
      </c>
      <c r="L74" s="24">
        <v>2</v>
      </c>
      <c r="M74" s="23">
        <v>5</v>
      </c>
      <c r="N74" s="24">
        <v>3</v>
      </c>
      <c r="O74" s="23">
        <v>1</v>
      </c>
      <c r="P74" s="24">
        <v>1</v>
      </c>
      <c r="Q74" s="23">
        <v>6</v>
      </c>
      <c r="R74" s="24">
        <v>5</v>
      </c>
      <c r="S74" s="23">
        <v>3</v>
      </c>
      <c r="T74" s="24">
        <v>2</v>
      </c>
      <c r="U74" s="23">
        <v>6</v>
      </c>
      <c r="V74" s="24">
        <v>1</v>
      </c>
      <c r="W74" s="23">
        <v>6</v>
      </c>
      <c r="X74" s="24">
        <v>4</v>
      </c>
      <c r="Y74" s="23">
        <v>2</v>
      </c>
      <c r="Z74" s="24">
        <v>2</v>
      </c>
      <c r="AA74" s="23"/>
      <c r="AB74" s="24"/>
      <c r="AC74" s="23"/>
      <c r="AD74" s="24"/>
      <c r="AE74" s="25">
        <f t="shared" si="6"/>
        <v>32</v>
      </c>
      <c r="AF74" s="26">
        <f t="shared" si="7"/>
        <v>20</v>
      </c>
      <c r="AG74" s="23">
        <v>42</v>
      </c>
      <c r="AM74" s="27"/>
    </row>
    <row r="75" spans="2:39" ht="15.75">
      <c r="B75" s="18"/>
      <c r="C75" s="19"/>
      <c r="D75" s="19"/>
      <c r="E75" s="20">
        <v>9</v>
      </c>
      <c r="F75" s="21" t="s">
        <v>100</v>
      </c>
      <c r="G75" s="21" t="s">
        <v>45</v>
      </c>
      <c r="H75" s="21"/>
      <c r="I75" s="22" t="s">
        <v>4</v>
      </c>
      <c r="J75" s="22">
        <v>1</v>
      </c>
      <c r="K75" s="23">
        <v>4</v>
      </c>
      <c r="L75" s="24">
        <v>3</v>
      </c>
      <c r="M75" s="23">
        <v>3</v>
      </c>
      <c r="N75" s="24">
        <v>3</v>
      </c>
      <c r="O75" s="23">
        <v>4</v>
      </c>
      <c r="P75" s="24">
        <v>3</v>
      </c>
      <c r="Q75" s="23">
        <v>3</v>
      </c>
      <c r="R75" s="24">
        <v>3</v>
      </c>
      <c r="S75" s="23">
        <v>5</v>
      </c>
      <c r="T75" s="24">
        <v>3</v>
      </c>
      <c r="U75" s="23">
        <v>5</v>
      </c>
      <c r="V75" s="24">
        <v>1</v>
      </c>
      <c r="W75" s="23">
        <v>3</v>
      </c>
      <c r="X75" s="24">
        <v>3</v>
      </c>
      <c r="Y75" s="23">
        <v>3</v>
      </c>
      <c r="Z75" s="24">
        <v>2</v>
      </c>
      <c r="AA75" s="23"/>
      <c r="AB75" s="24"/>
      <c r="AC75" s="23"/>
      <c r="AD75" s="24"/>
      <c r="AE75" s="25">
        <f t="shared" si="6"/>
        <v>30</v>
      </c>
      <c r="AF75" s="26">
        <f t="shared" si="7"/>
        <v>21</v>
      </c>
      <c r="AG75" s="23">
        <v>22</v>
      </c>
      <c r="AM75" s="27"/>
    </row>
    <row r="76" spans="2:39" ht="15.75">
      <c r="B76" s="18"/>
      <c r="C76" s="19"/>
      <c r="D76" s="19"/>
      <c r="E76" s="20">
        <v>10</v>
      </c>
      <c r="F76" s="21" t="s">
        <v>101</v>
      </c>
      <c r="G76" s="21" t="s">
        <v>38</v>
      </c>
      <c r="H76" s="21"/>
      <c r="I76" s="22" t="s">
        <v>4</v>
      </c>
      <c r="J76" s="22">
        <v>1</v>
      </c>
      <c r="K76" s="23">
        <v>3</v>
      </c>
      <c r="L76" s="24">
        <v>3</v>
      </c>
      <c r="M76" s="23">
        <v>5</v>
      </c>
      <c r="N76" s="24">
        <v>3</v>
      </c>
      <c r="O76" s="23">
        <v>3</v>
      </c>
      <c r="P76" s="24">
        <v>2</v>
      </c>
      <c r="Q76" s="23">
        <v>3</v>
      </c>
      <c r="R76" s="24">
        <v>2</v>
      </c>
      <c r="S76" s="23">
        <v>4</v>
      </c>
      <c r="T76" s="24">
        <v>2</v>
      </c>
      <c r="U76" s="23">
        <v>5</v>
      </c>
      <c r="V76" s="24">
        <v>1</v>
      </c>
      <c r="W76" s="23">
        <v>4</v>
      </c>
      <c r="X76" s="24">
        <v>4</v>
      </c>
      <c r="Y76" s="23">
        <v>3</v>
      </c>
      <c r="Z76" s="24">
        <v>2</v>
      </c>
      <c r="AA76" s="23"/>
      <c r="AB76" s="24"/>
      <c r="AC76" s="23"/>
      <c r="AD76" s="24"/>
      <c r="AE76" s="25">
        <f t="shared" si="6"/>
        <v>30</v>
      </c>
      <c r="AF76" s="26">
        <f t="shared" si="7"/>
        <v>19</v>
      </c>
      <c r="AG76" s="23">
        <v>24</v>
      </c>
      <c r="AM76" s="27"/>
    </row>
    <row r="77" spans="2:39" ht="15.75">
      <c r="B77" s="18"/>
      <c r="C77" s="19"/>
      <c r="D77" s="19"/>
      <c r="E77" s="20">
        <v>11</v>
      </c>
      <c r="F77" s="21" t="s">
        <v>102</v>
      </c>
      <c r="G77" s="21" t="s">
        <v>41</v>
      </c>
      <c r="H77" s="21"/>
      <c r="I77" s="22" t="s">
        <v>4</v>
      </c>
      <c r="J77" s="22">
        <v>1</v>
      </c>
      <c r="K77" s="23">
        <v>3</v>
      </c>
      <c r="L77" s="24">
        <v>2</v>
      </c>
      <c r="M77" s="23">
        <v>5</v>
      </c>
      <c r="N77" s="24">
        <v>3</v>
      </c>
      <c r="O77" s="23">
        <v>1</v>
      </c>
      <c r="P77" s="24">
        <v>1</v>
      </c>
      <c r="Q77" s="23">
        <v>5</v>
      </c>
      <c r="R77" s="24">
        <v>4</v>
      </c>
      <c r="S77" s="23">
        <v>3</v>
      </c>
      <c r="T77" s="24">
        <v>3</v>
      </c>
      <c r="U77" s="23">
        <v>5</v>
      </c>
      <c r="V77" s="24">
        <v>1</v>
      </c>
      <c r="W77" s="23">
        <v>3</v>
      </c>
      <c r="X77" s="24">
        <v>3</v>
      </c>
      <c r="Y77" s="23">
        <v>5</v>
      </c>
      <c r="Z77" s="24">
        <v>2</v>
      </c>
      <c r="AA77" s="23"/>
      <c r="AB77" s="24"/>
      <c r="AC77" s="23"/>
      <c r="AD77" s="24"/>
      <c r="AE77" s="25">
        <f t="shared" si="6"/>
        <v>30</v>
      </c>
      <c r="AF77" s="26">
        <f t="shared" si="7"/>
        <v>19</v>
      </c>
      <c r="AG77" s="23">
        <v>22</v>
      </c>
      <c r="AM77" s="27"/>
    </row>
    <row r="78" spans="2:39" ht="15.75">
      <c r="B78" s="18"/>
      <c r="C78" s="19"/>
      <c r="D78" s="19"/>
      <c r="E78" s="20">
        <v>12</v>
      </c>
      <c r="F78" s="21" t="s">
        <v>103</v>
      </c>
      <c r="G78" s="21" t="s">
        <v>45</v>
      </c>
      <c r="H78" s="21"/>
      <c r="I78" s="22" t="s">
        <v>4</v>
      </c>
      <c r="J78" s="22">
        <v>1</v>
      </c>
      <c r="K78" s="23">
        <v>5</v>
      </c>
      <c r="L78" s="24">
        <v>3</v>
      </c>
      <c r="M78" s="23">
        <v>5</v>
      </c>
      <c r="N78" s="24">
        <v>3</v>
      </c>
      <c r="O78" s="23">
        <v>4</v>
      </c>
      <c r="P78" s="24">
        <v>2</v>
      </c>
      <c r="Q78" s="23">
        <v>4</v>
      </c>
      <c r="R78" s="24">
        <v>3</v>
      </c>
      <c r="S78" s="23">
        <v>6</v>
      </c>
      <c r="T78" s="24">
        <v>3</v>
      </c>
      <c r="U78" s="23">
        <v>6</v>
      </c>
      <c r="V78" s="24">
        <v>1</v>
      </c>
      <c r="W78" s="23">
        <v>0</v>
      </c>
      <c r="X78" s="24">
        <v>0</v>
      </c>
      <c r="Y78" s="23">
        <v>0</v>
      </c>
      <c r="Z78" s="24">
        <v>0</v>
      </c>
      <c r="AA78" s="23"/>
      <c r="AB78" s="24"/>
      <c r="AC78" s="23"/>
      <c r="AD78" s="24"/>
      <c r="AE78" s="25">
        <f t="shared" si="6"/>
        <v>30</v>
      </c>
      <c r="AF78" s="26">
        <f t="shared" si="7"/>
        <v>15</v>
      </c>
      <c r="AG78" s="23">
        <v>17</v>
      </c>
      <c r="AM78" s="27"/>
    </row>
    <row r="79" spans="2:39" ht="15.75">
      <c r="B79" s="18"/>
      <c r="C79" s="19"/>
      <c r="D79" s="19"/>
      <c r="E79" s="20">
        <v>13</v>
      </c>
      <c r="F79" s="21" t="s">
        <v>104</v>
      </c>
      <c r="G79" s="21" t="s">
        <v>45</v>
      </c>
      <c r="H79" s="21"/>
      <c r="I79" s="22" t="s">
        <v>4</v>
      </c>
      <c r="J79" s="22">
        <v>1</v>
      </c>
      <c r="K79" s="23">
        <v>3</v>
      </c>
      <c r="L79" s="24">
        <v>3</v>
      </c>
      <c r="M79" s="23">
        <v>6</v>
      </c>
      <c r="N79" s="24">
        <v>3</v>
      </c>
      <c r="O79" s="23">
        <v>2</v>
      </c>
      <c r="P79" s="24">
        <v>2</v>
      </c>
      <c r="Q79" s="23">
        <v>3</v>
      </c>
      <c r="R79" s="24">
        <v>2</v>
      </c>
      <c r="S79" s="23">
        <v>4</v>
      </c>
      <c r="T79" s="24">
        <v>2</v>
      </c>
      <c r="U79" s="23">
        <v>3</v>
      </c>
      <c r="V79" s="24">
        <v>1</v>
      </c>
      <c r="W79" s="23">
        <v>3</v>
      </c>
      <c r="X79" s="24">
        <v>2</v>
      </c>
      <c r="Y79" s="23">
        <v>3</v>
      </c>
      <c r="Z79" s="24">
        <v>2</v>
      </c>
      <c r="AA79" s="23"/>
      <c r="AB79" s="24"/>
      <c r="AC79" s="23"/>
      <c r="AD79" s="24"/>
      <c r="AE79" s="25">
        <f t="shared" si="6"/>
        <v>27</v>
      </c>
      <c r="AF79" s="26">
        <f t="shared" si="7"/>
        <v>17</v>
      </c>
      <c r="AG79" s="23">
        <v>20</v>
      </c>
      <c r="AM79" s="27"/>
    </row>
    <row r="80" spans="2:39" ht="15.75">
      <c r="B80" s="18"/>
      <c r="C80" s="19"/>
      <c r="D80" s="19"/>
      <c r="E80" s="20">
        <v>14</v>
      </c>
      <c r="F80" s="21" t="s">
        <v>105</v>
      </c>
      <c r="G80" s="21" t="s">
        <v>45</v>
      </c>
      <c r="H80" s="21"/>
      <c r="I80" s="22" t="s">
        <v>4</v>
      </c>
      <c r="J80" s="22">
        <v>1</v>
      </c>
      <c r="K80" s="23">
        <v>1</v>
      </c>
      <c r="L80" s="24">
        <v>1</v>
      </c>
      <c r="M80" s="23">
        <v>4</v>
      </c>
      <c r="N80" s="24">
        <v>3</v>
      </c>
      <c r="O80" s="23">
        <v>4</v>
      </c>
      <c r="P80" s="24">
        <v>3</v>
      </c>
      <c r="Q80" s="23">
        <v>3</v>
      </c>
      <c r="R80" s="24">
        <v>3</v>
      </c>
      <c r="S80" s="23">
        <v>4</v>
      </c>
      <c r="T80" s="24">
        <v>3</v>
      </c>
      <c r="U80" s="23">
        <v>1</v>
      </c>
      <c r="V80" s="24">
        <v>1</v>
      </c>
      <c r="W80" s="23">
        <v>4</v>
      </c>
      <c r="X80" s="24">
        <v>3</v>
      </c>
      <c r="Y80" s="23">
        <v>3</v>
      </c>
      <c r="Z80" s="24">
        <v>2</v>
      </c>
      <c r="AA80" s="23"/>
      <c r="AB80" s="24"/>
      <c r="AC80" s="23"/>
      <c r="AD80" s="24"/>
      <c r="AE80" s="25">
        <f t="shared" si="6"/>
        <v>24</v>
      </c>
      <c r="AF80" s="26">
        <f t="shared" si="7"/>
        <v>19</v>
      </c>
      <c r="AG80" s="23">
        <v>8</v>
      </c>
      <c r="AM80" s="27"/>
    </row>
    <row r="81" spans="2:39" ht="15.75">
      <c r="B81" s="18"/>
      <c r="C81" s="19"/>
      <c r="D81" s="19"/>
      <c r="E81" s="20">
        <v>15</v>
      </c>
      <c r="F81" s="21" t="s">
        <v>106</v>
      </c>
      <c r="G81" s="21" t="s">
        <v>36</v>
      </c>
      <c r="H81" s="21"/>
      <c r="I81" s="22" t="s">
        <v>4</v>
      </c>
      <c r="J81" s="22">
        <v>1</v>
      </c>
      <c r="K81" s="23">
        <v>1</v>
      </c>
      <c r="L81" s="24">
        <v>1</v>
      </c>
      <c r="M81" s="23">
        <v>2</v>
      </c>
      <c r="N81" s="24">
        <v>1</v>
      </c>
      <c r="O81" s="23">
        <v>0</v>
      </c>
      <c r="P81" s="24">
        <v>0</v>
      </c>
      <c r="Q81" s="23">
        <v>2</v>
      </c>
      <c r="R81" s="24">
        <v>1</v>
      </c>
      <c r="S81" s="23">
        <v>1</v>
      </c>
      <c r="T81" s="24">
        <v>1</v>
      </c>
      <c r="U81" s="23">
        <v>6</v>
      </c>
      <c r="V81" s="24">
        <v>1</v>
      </c>
      <c r="W81" s="23">
        <v>4</v>
      </c>
      <c r="X81" s="24">
        <v>3</v>
      </c>
      <c r="Y81" s="23">
        <v>1</v>
      </c>
      <c r="Z81" s="24">
        <v>1</v>
      </c>
      <c r="AA81" s="23"/>
      <c r="AB81" s="24"/>
      <c r="AC81" s="23"/>
      <c r="AD81" s="24"/>
      <c r="AE81" s="25">
        <f t="shared" si="6"/>
        <v>17</v>
      </c>
      <c r="AF81" s="26">
        <f t="shared" si="7"/>
        <v>9</v>
      </c>
      <c r="AG81" s="23">
        <v>28</v>
      </c>
      <c r="AM81" s="27"/>
    </row>
    <row r="82" spans="2:39" ht="15.75">
      <c r="B82" s="18"/>
      <c r="C82" s="19"/>
      <c r="D82" s="19"/>
      <c r="E82" s="20">
        <v>16</v>
      </c>
      <c r="F82" s="21" t="s">
        <v>107</v>
      </c>
      <c r="G82" s="21" t="s">
        <v>45</v>
      </c>
      <c r="H82" s="21"/>
      <c r="I82" s="22" t="s">
        <v>4</v>
      </c>
      <c r="J82" s="22">
        <v>1</v>
      </c>
      <c r="K82" s="23">
        <v>3</v>
      </c>
      <c r="L82" s="24">
        <v>2</v>
      </c>
      <c r="M82" s="23">
        <v>0</v>
      </c>
      <c r="N82" s="24">
        <v>0</v>
      </c>
      <c r="O82" s="23">
        <v>2</v>
      </c>
      <c r="P82" s="24">
        <v>2</v>
      </c>
      <c r="Q82" s="23">
        <v>3</v>
      </c>
      <c r="R82" s="24">
        <v>3</v>
      </c>
      <c r="S82" s="23">
        <v>4</v>
      </c>
      <c r="T82" s="24">
        <v>3</v>
      </c>
      <c r="U82" s="23">
        <v>3</v>
      </c>
      <c r="V82" s="24">
        <v>1</v>
      </c>
      <c r="W82" s="23">
        <v>0</v>
      </c>
      <c r="X82" s="24">
        <v>0</v>
      </c>
      <c r="Y82" s="23">
        <v>1</v>
      </c>
      <c r="Z82" s="24">
        <v>1</v>
      </c>
      <c r="AA82" s="23"/>
      <c r="AB82" s="24"/>
      <c r="AC82" s="23"/>
      <c r="AD82" s="24"/>
      <c r="AE82" s="25">
        <f t="shared" si="6"/>
        <v>16</v>
      </c>
      <c r="AF82" s="26">
        <f t="shared" si="7"/>
        <v>12</v>
      </c>
      <c r="AG82" s="23">
        <v>9</v>
      </c>
      <c r="AM82" s="27"/>
    </row>
    <row r="83" spans="2:39" ht="15.75">
      <c r="B83" s="18"/>
      <c r="C83" s="19"/>
      <c r="D83" s="19"/>
      <c r="E83" s="20"/>
      <c r="F83" s="21"/>
      <c r="G83" s="21"/>
      <c r="H83" s="21"/>
      <c r="I83" s="22"/>
      <c r="J83" s="22"/>
      <c r="K83" s="23"/>
      <c r="L83" s="24"/>
      <c r="M83" s="23"/>
      <c r="N83" s="24"/>
      <c r="O83" s="23"/>
      <c r="P83" s="24"/>
      <c r="Q83" s="23"/>
      <c r="R83" s="24"/>
      <c r="S83" s="23"/>
      <c r="T83" s="24"/>
      <c r="U83" s="23"/>
      <c r="V83" s="24"/>
      <c r="W83" s="23"/>
      <c r="X83" s="24"/>
      <c r="Y83" s="23"/>
      <c r="Z83" s="24"/>
      <c r="AA83" s="23"/>
      <c r="AB83" s="24"/>
      <c r="AC83" s="23"/>
      <c r="AD83" s="24"/>
      <c r="AE83" s="25"/>
      <c r="AF83" s="26"/>
      <c r="AG83" s="23"/>
      <c r="AM83" s="27"/>
    </row>
    <row r="84" spans="2:39" ht="15.75">
      <c r="B84" s="18"/>
      <c r="C84" s="19"/>
      <c r="D84" s="19"/>
      <c r="E84" s="20">
        <v>1</v>
      </c>
      <c r="F84" s="21" t="s">
        <v>62</v>
      </c>
      <c r="G84" s="21" t="s">
        <v>38</v>
      </c>
      <c r="H84" s="21"/>
      <c r="I84" s="22" t="s">
        <v>3</v>
      </c>
      <c r="J84" s="22">
        <v>3</v>
      </c>
      <c r="K84" s="23">
        <v>6</v>
      </c>
      <c r="L84" s="24">
        <v>3</v>
      </c>
      <c r="M84" s="23">
        <v>6</v>
      </c>
      <c r="N84" s="24">
        <v>3</v>
      </c>
      <c r="O84" s="23">
        <v>6</v>
      </c>
      <c r="P84" s="24">
        <v>3</v>
      </c>
      <c r="Q84" s="23">
        <v>6</v>
      </c>
      <c r="R84" s="24">
        <v>5</v>
      </c>
      <c r="S84" s="23">
        <v>6</v>
      </c>
      <c r="T84" s="24">
        <v>3</v>
      </c>
      <c r="U84" s="23">
        <v>6</v>
      </c>
      <c r="V84" s="24">
        <v>1</v>
      </c>
      <c r="W84" s="23">
        <v>6</v>
      </c>
      <c r="X84" s="24">
        <v>5</v>
      </c>
      <c r="Y84" s="23">
        <v>6</v>
      </c>
      <c r="Z84" s="24">
        <v>2</v>
      </c>
      <c r="AA84" s="23"/>
      <c r="AB84" s="24"/>
      <c r="AC84" s="23"/>
      <c r="AD84" s="24"/>
      <c r="AE84" s="25">
        <f aca="true" t="shared" si="8" ref="AE84:AF89">SUM(K84,M84,O84,Q84,S84,U84,W84,Y84,AA84,AC84)</f>
        <v>48</v>
      </c>
      <c r="AF84" s="26">
        <f t="shared" si="8"/>
        <v>25</v>
      </c>
      <c r="AG84" s="23">
        <v>60</v>
      </c>
      <c r="AM84" s="27" t="s">
        <v>3</v>
      </c>
    </row>
    <row r="85" spans="2:39" ht="15.75">
      <c r="B85" s="18"/>
      <c r="C85" s="19"/>
      <c r="D85" s="19"/>
      <c r="E85" s="20"/>
      <c r="F85" s="28" t="s">
        <v>65</v>
      </c>
      <c r="G85" s="28" t="s">
        <v>66</v>
      </c>
      <c r="H85" s="21"/>
      <c r="I85" s="22" t="s">
        <v>3</v>
      </c>
      <c r="J85" s="22">
        <v>3</v>
      </c>
      <c r="K85" s="23">
        <v>6</v>
      </c>
      <c r="L85" s="24">
        <v>3</v>
      </c>
      <c r="M85" s="23">
        <v>6</v>
      </c>
      <c r="N85" s="24">
        <v>3</v>
      </c>
      <c r="O85" s="23">
        <v>6</v>
      </c>
      <c r="P85" s="24">
        <v>3</v>
      </c>
      <c r="Q85" s="23">
        <v>6</v>
      </c>
      <c r="R85" s="24">
        <v>5</v>
      </c>
      <c r="S85" s="23">
        <v>6</v>
      </c>
      <c r="T85" s="24">
        <v>3</v>
      </c>
      <c r="U85" s="23">
        <v>6</v>
      </c>
      <c r="V85" s="24">
        <v>1</v>
      </c>
      <c r="W85" s="23">
        <v>6</v>
      </c>
      <c r="X85" s="24">
        <v>5</v>
      </c>
      <c r="Y85" s="23">
        <v>6</v>
      </c>
      <c r="Z85" s="24">
        <v>2</v>
      </c>
      <c r="AA85" s="23"/>
      <c r="AB85" s="24"/>
      <c r="AC85" s="23"/>
      <c r="AD85" s="24"/>
      <c r="AE85" s="25">
        <f t="shared" si="8"/>
        <v>48</v>
      </c>
      <c r="AF85" s="26">
        <f t="shared" si="8"/>
        <v>25</v>
      </c>
      <c r="AG85" s="23">
        <v>57</v>
      </c>
      <c r="AM85" s="27" t="s">
        <v>3</v>
      </c>
    </row>
    <row r="86" spans="2:39" ht="15.75">
      <c r="B86" s="18"/>
      <c r="C86" s="19"/>
      <c r="D86" s="19"/>
      <c r="E86" s="20">
        <v>2</v>
      </c>
      <c r="F86" s="21" t="s">
        <v>78</v>
      </c>
      <c r="G86" s="21" t="s">
        <v>45</v>
      </c>
      <c r="H86" s="21"/>
      <c r="I86" s="22" t="s">
        <v>3</v>
      </c>
      <c r="J86" s="22">
        <v>3</v>
      </c>
      <c r="K86" s="23">
        <v>6</v>
      </c>
      <c r="L86" s="24">
        <v>3</v>
      </c>
      <c r="M86" s="23">
        <v>6</v>
      </c>
      <c r="N86" s="24">
        <v>3</v>
      </c>
      <c r="O86" s="23">
        <v>5</v>
      </c>
      <c r="P86" s="24">
        <v>3</v>
      </c>
      <c r="Q86" s="23">
        <v>5</v>
      </c>
      <c r="R86" s="24">
        <v>5</v>
      </c>
      <c r="S86" s="23">
        <v>6</v>
      </c>
      <c r="T86" s="24">
        <v>3</v>
      </c>
      <c r="U86" s="23">
        <v>6</v>
      </c>
      <c r="V86" s="24">
        <v>1</v>
      </c>
      <c r="W86" s="23">
        <v>6</v>
      </c>
      <c r="X86" s="24">
        <v>5</v>
      </c>
      <c r="Y86" s="23">
        <v>6</v>
      </c>
      <c r="Z86" s="24">
        <v>2</v>
      </c>
      <c r="AA86" s="23"/>
      <c r="AB86" s="24"/>
      <c r="AC86" s="23"/>
      <c r="AD86" s="24"/>
      <c r="AE86" s="25">
        <f t="shared" si="8"/>
        <v>46</v>
      </c>
      <c r="AF86" s="26">
        <f t="shared" si="8"/>
        <v>25</v>
      </c>
      <c r="AG86" s="23">
        <v>48</v>
      </c>
      <c r="AM86" s="27"/>
    </row>
    <row r="87" spans="2:39" ht="15.75">
      <c r="B87" s="18"/>
      <c r="C87" s="19"/>
      <c r="D87" s="19"/>
      <c r="E87" s="20">
        <v>3</v>
      </c>
      <c r="F87" s="21" t="s">
        <v>75</v>
      </c>
      <c r="G87" s="21" t="s">
        <v>38</v>
      </c>
      <c r="H87" s="21"/>
      <c r="I87" s="22" t="s">
        <v>3</v>
      </c>
      <c r="J87" s="22">
        <v>3</v>
      </c>
      <c r="K87" s="23">
        <v>6</v>
      </c>
      <c r="L87" s="24">
        <v>3</v>
      </c>
      <c r="M87" s="23">
        <v>6</v>
      </c>
      <c r="N87" s="24">
        <v>3</v>
      </c>
      <c r="O87" s="23">
        <v>3</v>
      </c>
      <c r="P87" s="24">
        <v>2</v>
      </c>
      <c r="Q87" s="23">
        <v>6</v>
      </c>
      <c r="R87" s="24">
        <v>5</v>
      </c>
      <c r="S87" s="23">
        <v>6</v>
      </c>
      <c r="T87" s="24">
        <v>3</v>
      </c>
      <c r="U87" s="23">
        <v>6</v>
      </c>
      <c r="V87" s="24">
        <v>1</v>
      </c>
      <c r="W87" s="23">
        <v>6</v>
      </c>
      <c r="X87" s="24">
        <v>5</v>
      </c>
      <c r="Y87" s="23">
        <v>6</v>
      </c>
      <c r="Z87" s="24">
        <v>2</v>
      </c>
      <c r="AA87" s="23"/>
      <c r="AB87" s="24"/>
      <c r="AC87" s="23"/>
      <c r="AD87" s="24"/>
      <c r="AE87" s="25">
        <f t="shared" si="8"/>
        <v>45</v>
      </c>
      <c r="AF87" s="26">
        <f t="shared" si="8"/>
        <v>24</v>
      </c>
      <c r="AG87" s="23">
        <v>45</v>
      </c>
      <c r="AM87" s="27"/>
    </row>
    <row r="88" spans="2:39" ht="15.75">
      <c r="B88" s="18"/>
      <c r="C88" s="19"/>
      <c r="D88" s="19"/>
      <c r="E88" s="20">
        <v>4</v>
      </c>
      <c r="F88" s="21" t="s">
        <v>70</v>
      </c>
      <c r="G88" s="21" t="s">
        <v>38</v>
      </c>
      <c r="H88" s="21"/>
      <c r="I88" s="22" t="s">
        <v>3</v>
      </c>
      <c r="J88" s="22">
        <v>3</v>
      </c>
      <c r="K88" s="23">
        <v>4</v>
      </c>
      <c r="L88" s="24">
        <v>2</v>
      </c>
      <c r="M88" s="23">
        <v>6</v>
      </c>
      <c r="N88" s="24">
        <v>3</v>
      </c>
      <c r="O88" s="23">
        <v>6</v>
      </c>
      <c r="P88" s="24">
        <v>3</v>
      </c>
      <c r="Q88" s="23">
        <v>6</v>
      </c>
      <c r="R88" s="24">
        <v>5</v>
      </c>
      <c r="S88" s="23">
        <v>6</v>
      </c>
      <c r="T88" s="24">
        <v>3</v>
      </c>
      <c r="U88" s="23">
        <v>6</v>
      </c>
      <c r="V88" s="24">
        <v>1</v>
      </c>
      <c r="W88" s="23">
        <v>5</v>
      </c>
      <c r="X88" s="24">
        <v>4</v>
      </c>
      <c r="Y88" s="23">
        <v>6</v>
      </c>
      <c r="Z88" s="24">
        <v>2</v>
      </c>
      <c r="AA88" s="23"/>
      <c r="AB88" s="24"/>
      <c r="AC88" s="23"/>
      <c r="AD88" s="24"/>
      <c r="AE88" s="25">
        <f t="shared" si="8"/>
        <v>45</v>
      </c>
      <c r="AF88" s="26">
        <f t="shared" si="8"/>
        <v>23</v>
      </c>
      <c r="AG88" s="23">
        <v>41</v>
      </c>
      <c r="AM88" s="27"/>
    </row>
    <row r="89" spans="2:39" ht="15.75">
      <c r="B89" s="18"/>
      <c r="C89" s="19"/>
      <c r="D89" s="19"/>
      <c r="E89" s="20">
        <v>5</v>
      </c>
      <c r="F89" s="21" t="s">
        <v>54</v>
      </c>
      <c r="G89" s="21" t="s">
        <v>38</v>
      </c>
      <c r="H89" s="21"/>
      <c r="I89" s="22" t="s">
        <v>3</v>
      </c>
      <c r="J89" s="22">
        <v>3</v>
      </c>
      <c r="K89" s="23">
        <v>5</v>
      </c>
      <c r="L89" s="24">
        <v>3</v>
      </c>
      <c r="M89" s="23">
        <v>5</v>
      </c>
      <c r="N89" s="24">
        <v>3</v>
      </c>
      <c r="O89" s="23">
        <v>5</v>
      </c>
      <c r="P89" s="24">
        <v>3</v>
      </c>
      <c r="Q89" s="23">
        <v>6</v>
      </c>
      <c r="R89" s="24">
        <v>5</v>
      </c>
      <c r="S89" s="23">
        <v>5</v>
      </c>
      <c r="T89" s="24">
        <v>3</v>
      </c>
      <c r="U89" s="23">
        <v>6</v>
      </c>
      <c r="V89" s="24">
        <v>1</v>
      </c>
      <c r="W89" s="23">
        <v>6</v>
      </c>
      <c r="X89" s="24">
        <v>5</v>
      </c>
      <c r="Y89" s="23">
        <v>4</v>
      </c>
      <c r="Z89" s="24">
        <v>2</v>
      </c>
      <c r="AA89" s="23"/>
      <c r="AB89" s="24"/>
      <c r="AC89" s="23"/>
      <c r="AD89" s="24"/>
      <c r="AE89" s="25">
        <f t="shared" si="8"/>
        <v>42</v>
      </c>
      <c r="AF89" s="26">
        <f t="shared" si="8"/>
        <v>25</v>
      </c>
      <c r="AG89" s="23">
        <v>45</v>
      </c>
      <c r="AM89" s="27"/>
    </row>
    <row r="90" spans="2:39" ht="15.75">
      <c r="B90" s="18"/>
      <c r="C90" s="19"/>
      <c r="D90" s="19"/>
      <c r="E90" s="20"/>
      <c r="F90" s="21"/>
      <c r="G90" s="21"/>
      <c r="H90" s="21"/>
      <c r="I90" s="22"/>
      <c r="J90" s="22"/>
      <c r="K90" s="23"/>
      <c r="L90" s="24"/>
      <c r="M90" s="23"/>
      <c r="N90" s="24"/>
      <c r="O90" s="23"/>
      <c r="P90" s="24"/>
      <c r="Q90" s="23"/>
      <c r="R90" s="24"/>
      <c r="S90" s="23"/>
      <c r="T90" s="24"/>
      <c r="U90" s="23"/>
      <c r="V90" s="24"/>
      <c r="W90" s="23"/>
      <c r="X90" s="24"/>
      <c r="Y90" s="23"/>
      <c r="Z90" s="24"/>
      <c r="AA90" s="23"/>
      <c r="AB90" s="24"/>
      <c r="AC90" s="23"/>
      <c r="AD90" s="24"/>
      <c r="AE90" s="25"/>
      <c r="AF90" s="26"/>
      <c r="AG90" s="23"/>
      <c r="AM90" s="27"/>
    </row>
    <row r="91" spans="2:39" ht="15.75">
      <c r="B91" s="18"/>
      <c r="C91" s="19"/>
      <c r="D91" s="19"/>
      <c r="E91" s="20">
        <v>1</v>
      </c>
      <c r="F91" s="21" t="s">
        <v>48</v>
      </c>
      <c r="G91" s="21" t="s">
        <v>38</v>
      </c>
      <c r="H91" s="21"/>
      <c r="I91" s="22" t="s">
        <v>3</v>
      </c>
      <c r="J91" s="22">
        <v>2</v>
      </c>
      <c r="K91" s="23">
        <v>6</v>
      </c>
      <c r="L91" s="24">
        <v>3</v>
      </c>
      <c r="M91" s="23">
        <v>6</v>
      </c>
      <c r="N91" s="24">
        <v>3</v>
      </c>
      <c r="O91" s="23">
        <v>5</v>
      </c>
      <c r="P91" s="24">
        <v>3</v>
      </c>
      <c r="Q91" s="23">
        <v>3</v>
      </c>
      <c r="R91" s="24">
        <v>2</v>
      </c>
      <c r="S91" s="23">
        <v>5</v>
      </c>
      <c r="T91" s="24">
        <v>3</v>
      </c>
      <c r="U91" s="23">
        <v>6</v>
      </c>
      <c r="V91" s="24">
        <v>1</v>
      </c>
      <c r="W91" s="23">
        <v>6</v>
      </c>
      <c r="X91" s="24">
        <v>3</v>
      </c>
      <c r="Y91" s="23">
        <v>3</v>
      </c>
      <c r="Z91" s="24">
        <v>2</v>
      </c>
      <c r="AA91" s="23"/>
      <c r="AB91" s="24"/>
      <c r="AC91" s="23"/>
      <c r="AD91" s="24"/>
      <c r="AE91" s="25">
        <f>SUM(K91,M91,O91,Q91,S91,U91,W91,Y91,AA91,AC91)</f>
        <v>40</v>
      </c>
      <c r="AF91" s="26">
        <f>SUM(L91,N91,P91,R91,T91,V91,X91,Z91,AB91,AD91)</f>
        <v>20</v>
      </c>
      <c r="AG91" s="23">
        <v>31</v>
      </c>
      <c r="AM91" s="27"/>
    </row>
    <row r="92" spans="2:39" ht="15.75">
      <c r="B92" s="18"/>
      <c r="C92" s="19"/>
      <c r="D92" s="19"/>
      <c r="E92" s="20"/>
      <c r="F92" s="21"/>
      <c r="G92" s="21"/>
      <c r="H92" s="21"/>
      <c r="I92" s="22"/>
      <c r="J92" s="22"/>
      <c r="K92" s="23"/>
      <c r="L92" s="24"/>
      <c r="M92" s="23"/>
      <c r="N92" s="24"/>
      <c r="O92" s="23"/>
      <c r="P92" s="24"/>
      <c r="Q92" s="23"/>
      <c r="R92" s="24"/>
      <c r="S92" s="23"/>
      <c r="T92" s="24"/>
      <c r="U92" s="23"/>
      <c r="V92" s="24"/>
      <c r="W92" s="23"/>
      <c r="X92" s="24"/>
      <c r="Y92" s="23"/>
      <c r="Z92" s="24"/>
      <c r="AA92" s="23"/>
      <c r="AB92" s="24"/>
      <c r="AC92" s="23"/>
      <c r="AD92" s="24"/>
      <c r="AE92" s="25"/>
      <c r="AF92" s="26"/>
      <c r="AG92" s="23"/>
      <c r="AM92" s="27"/>
    </row>
    <row r="93" spans="2:39" ht="15.75">
      <c r="B93" s="18"/>
      <c r="C93" s="19"/>
      <c r="D93" s="19"/>
      <c r="E93" s="20">
        <v>1</v>
      </c>
      <c r="F93" s="21" t="s">
        <v>72</v>
      </c>
      <c r="G93" s="21" t="s">
        <v>41</v>
      </c>
      <c r="H93" s="21"/>
      <c r="I93" s="22" t="s">
        <v>1</v>
      </c>
      <c r="J93" s="22">
        <v>3</v>
      </c>
      <c r="K93" s="23">
        <v>4</v>
      </c>
      <c r="L93" s="24">
        <v>3</v>
      </c>
      <c r="M93" s="23">
        <v>4</v>
      </c>
      <c r="N93" s="24">
        <v>3</v>
      </c>
      <c r="O93" s="23">
        <v>4</v>
      </c>
      <c r="P93" s="24">
        <v>3</v>
      </c>
      <c r="Q93" s="23">
        <v>5</v>
      </c>
      <c r="R93" s="24">
        <v>4</v>
      </c>
      <c r="S93" s="23">
        <v>6</v>
      </c>
      <c r="T93" s="24">
        <v>3</v>
      </c>
      <c r="U93" s="23">
        <v>6</v>
      </c>
      <c r="V93" s="24">
        <v>1</v>
      </c>
      <c r="W93" s="23">
        <v>5</v>
      </c>
      <c r="X93" s="24">
        <v>4</v>
      </c>
      <c r="Y93" s="23">
        <v>6</v>
      </c>
      <c r="Z93" s="24">
        <v>2</v>
      </c>
      <c r="AA93" s="23"/>
      <c r="AB93" s="24"/>
      <c r="AC93" s="23"/>
      <c r="AD93" s="24"/>
      <c r="AE93" s="25">
        <f aca="true" t="shared" si="9" ref="AE93:AF96">SUM(K93,M93,O93,Q93,S93,U93,W93,Y93,AA93,AC93)</f>
        <v>40</v>
      </c>
      <c r="AF93" s="26">
        <f t="shared" si="9"/>
        <v>23</v>
      </c>
      <c r="AG93" s="23">
        <v>34</v>
      </c>
      <c r="AM93" s="27" t="s">
        <v>9</v>
      </c>
    </row>
    <row r="94" spans="2:39" ht="15.75">
      <c r="B94" s="18"/>
      <c r="C94" s="19"/>
      <c r="D94" s="19"/>
      <c r="E94" s="20">
        <v>2</v>
      </c>
      <c r="F94" s="21" t="s">
        <v>64</v>
      </c>
      <c r="G94" s="21" t="s">
        <v>41</v>
      </c>
      <c r="H94" s="21"/>
      <c r="I94" s="22" t="s">
        <v>1</v>
      </c>
      <c r="J94" s="22">
        <v>3</v>
      </c>
      <c r="K94" s="23">
        <v>5</v>
      </c>
      <c r="L94" s="24">
        <v>3</v>
      </c>
      <c r="M94" s="23">
        <v>5</v>
      </c>
      <c r="N94" s="24">
        <v>3</v>
      </c>
      <c r="O94" s="23">
        <v>3</v>
      </c>
      <c r="P94" s="24">
        <v>2</v>
      </c>
      <c r="Q94" s="23">
        <v>6</v>
      </c>
      <c r="R94" s="24">
        <v>5</v>
      </c>
      <c r="S94" s="23">
        <v>5</v>
      </c>
      <c r="T94" s="24">
        <v>3</v>
      </c>
      <c r="U94" s="23">
        <v>6</v>
      </c>
      <c r="V94" s="24">
        <v>1</v>
      </c>
      <c r="W94" s="23">
        <v>5</v>
      </c>
      <c r="X94" s="24">
        <v>4</v>
      </c>
      <c r="Y94" s="23">
        <v>2</v>
      </c>
      <c r="Z94" s="24">
        <v>2</v>
      </c>
      <c r="AA94" s="23"/>
      <c r="AB94" s="24"/>
      <c r="AC94" s="23"/>
      <c r="AD94" s="24"/>
      <c r="AE94" s="25">
        <f t="shared" si="9"/>
        <v>37</v>
      </c>
      <c r="AF94" s="26">
        <f t="shared" si="9"/>
        <v>23</v>
      </c>
      <c r="AG94" s="23">
        <v>34</v>
      </c>
      <c r="AM94" s="27"/>
    </row>
    <row r="95" spans="2:39" ht="15.75">
      <c r="B95" s="18"/>
      <c r="C95" s="19"/>
      <c r="D95" s="19"/>
      <c r="E95" s="20">
        <v>3</v>
      </c>
      <c r="F95" s="21" t="s">
        <v>73</v>
      </c>
      <c r="G95" s="21" t="s">
        <v>38</v>
      </c>
      <c r="H95" s="21"/>
      <c r="I95" s="22" t="s">
        <v>1</v>
      </c>
      <c r="J95" s="22">
        <v>3</v>
      </c>
      <c r="K95" s="23">
        <v>4</v>
      </c>
      <c r="L95" s="24">
        <v>2</v>
      </c>
      <c r="M95" s="23">
        <v>6</v>
      </c>
      <c r="N95" s="24">
        <v>3</v>
      </c>
      <c r="O95" s="23">
        <v>4</v>
      </c>
      <c r="P95" s="24">
        <v>2</v>
      </c>
      <c r="Q95" s="23">
        <v>5</v>
      </c>
      <c r="R95" s="24">
        <v>4</v>
      </c>
      <c r="S95" s="23">
        <v>3</v>
      </c>
      <c r="T95" s="24">
        <v>2</v>
      </c>
      <c r="U95" s="23">
        <v>5</v>
      </c>
      <c r="V95" s="24">
        <v>1</v>
      </c>
      <c r="W95" s="23">
        <v>4</v>
      </c>
      <c r="X95" s="24">
        <v>3</v>
      </c>
      <c r="Y95" s="23">
        <v>6</v>
      </c>
      <c r="Z95" s="24">
        <v>2</v>
      </c>
      <c r="AA95" s="23"/>
      <c r="AB95" s="24"/>
      <c r="AC95" s="23"/>
      <c r="AD95" s="24"/>
      <c r="AE95" s="25">
        <f t="shared" si="9"/>
        <v>37</v>
      </c>
      <c r="AF95" s="26">
        <f t="shared" si="9"/>
        <v>19</v>
      </c>
      <c r="AG95" s="23">
        <v>31</v>
      </c>
      <c r="AM95" s="27"/>
    </row>
    <row r="96" spans="2:39" ht="15.75">
      <c r="B96" s="18"/>
      <c r="C96" s="19"/>
      <c r="D96" s="19"/>
      <c r="E96" s="20">
        <v>4</v>
      </c>
      <c r="F96" s="21" t="s">
        <v>77</v>
      </c>
      <c r="G96" s="21" t="s">
        <v>36</v>
      </c>
      <c r="H96" s="21"/>
      <c r="I96" s="22" t="s">
        <v>1</v>
      </c>
      <c r="J96" s="22">
        <v>3</v>
      </c>
      <c r="K96" s="23">
        <v>4</v>
      </c>
      <c r="L96" s="24">
        <v>3</v>
      </c>
      <c r="M96" s="23">
        <v>4</v>
      </c>
      <c r="N96" s="24">
        <v>3</v>
      </c>
      <c r="O96" s="23">
        <v>3</v>
      </c>
      <c r="P96" s="24">
        <v>2</v>
      </c>
      <c r="Q96" s="23">
        <v>4</v>
      </c>
      <c r="R96" s="24">
        <v>3</v>
      </c>
      <c r="S96" s="23">
        <v>5</v>
      </c>
      <c r="T96" s="24">
        <v>3</v>
      </c>
      <c r="U96" s="23">
        <v>6</v>
      </c>
      <c r="V96" s="24">
        <v>1</v>
      </c>
      <c r="W96" s="23">
        <v>6</v>
      </c>
      <c r="X96" s="24">
        <v>5</v>
      </c>
      <c r="Y96" s="23">
        <v>2</v>
      </c>
      <c r="Z96" s="24">
        <v>1</v>
      </c>
      <c r="AA96" s="23"/>
      <c r="AB96" s="24"/>
      <c r="AC96" s="23"/>
      <c r="AD96" s="24"/>
      <c r="AE96" s="25">
        <f t="shared" si="9"/>
        <v>34</v>
      </c>
      <c r="AF96" s="26">
        <f t="shared" si="9"/>
        <v>21</v>
      </c>
      <c r="AG96" s="23">
        <v>34</v>
      </c>
      <c r="AM96" s="27"/>
    </row>
    <row r="97" spans="2:39" ht="15.75">
      <c r="B97" s="18"/>
      <c r="C97" s="19"/>
      <c r="D97" s="19"/>
      <c r="E97" s="20"/>
      <c r="F97" s="21"/>
      <c r="G97" s="21"/>
      <c r="H97" s="21"/>
      <c r="I97" s="22"/>
      <c r="J97" s="22"/>
      <c r="K97" s="23"/>
      <c r="L97" s="24"/>
      <c r="M97" s="23"/>
      <c r="N97" s="24"/>
      <c r="O97" s="23"/>
      <c r="P97" s="24"/>
      <c r="Q97" s="23"/>
      <c r="R97" s="24"/>
      <c r="S97" s="23"/>
      <c r="T97" s="24"/>
      <c r="U97" s="23"/>
      <c r="V97" s="24"/>
      <c r="W97" s="23"/>
      <c r="X97" s="24"/>
      <c r="Y97" s="23"/>
      <c r="Z97" s="24"/>
      <c r="AA97" s="23"/>
      <c r="AB97" s="24"/>
      <c r="AC97" s="23"/>
      <c r="AD97" s="24"/>
      <c r="AE97" s="25"/>
      <c r="AF97" s="26"/>
      <c r="AG97" s="23"/>
      <c r="AM97" s="27"/>
    </row>
    <row r="98" spans="2:39" ht="15.75">
      <c r="B98" s="18"/>
      <c r="C98" s="19"/>
      <c r="D98" s="19"/>
      <c r="E98" s="20">
        <v>1</v>
      </c>
      <c r="F98" s="21" t="s">
        <v>83</v>
      </c>
      <c r="G98" s="21" t="s">
        <v>45</v>
      </c>
      <c r="H98" s="21"/>
      <c r="I98" s="22" t="s">
        <v>1</v>
      </c>
      <c r="J98" s="22">
        <v>2</v>
      </c>
      <c r="K98" s="23">
        <v>2</v>
      </c>
      <c r="L98" s="24">
        <v>2</v>
      </c>
      <c r="M98" s="23">
        <v>6</v>
      </c>
      <c r="N98" s="24">
        <v>3</v>
      </c>
      <c r="O98" s="23">
        <v>4</v>
      </c>
      <c r="P98" s="24">
        <v>3</v>
      </c>
      <c r="Q98" s="23">
        <v>6</v>
      </c>
      <c r="R98" s="24">
        <v>5</v>
      </c>
      <c r="S98" s="23">
        <v>6</v>
      </c>
      <c r="T98" s="24">
        <v>3</v>
      </c>
      <c r="U98" s="23">
        <v>6</v>
      </c>
      <c r="V98" s="24">
        <v>1</v>
      </c>
      <c r="W98" s="23">
        <v>4</v>
      </c>
      <c r="X98" s="24">
        <v>4</v>
      </c>
      <c r="Y98" s="23">
        <v>5</v>
      </c>
      <c r="Z98" s="24">
        <v>2</v>
      </c>
      <c r="AA98" s="23"/>
      <c r="AB98" s="24"/>
      <c r="AC98" s="23"/>
      <c r="AD98" s="24"/>
      <c r="AE98" s="25">
        <f aca="true" t="shared" si="10" ref="AE98:AF104">SUM(K98,M98,O98,Q98,S98,U98,W98,Y98,AA98,AC98)</f>
        <v>39</v>
      </c>
      <c r="AF98" s="26">
        <f t="shared" si="10"/>
        <v>23</v>
      </c>
      <c r="AG98" s="23">
        <v>43</v>
      </c>
      <c r="AM98" s="27" t="s">
        <v>3</v>
      </c>
    </row>
    <row r="99" spans="2:39" ht="15.75">
      <c r="B99" s="18"/>
      <c r="C99" s="19"/>
      <c r="D99" s="19"/>
      <c r="E99" s="20"/>
      <c r="F99" s="28" t="s">
        <v>87</v>
      </c>
      <c r="G99" s="28" t="s">
        <v>66</v>
      </c>
      <c r="H99" s="21"/>
      <c r="I99" s="22" t="s">
        <v>1</v>
      </c>
      <c r="J99" s="22">
        <v>2</v>
      </c>
      <c r="K99" s="23">
        <v>3</v>
      </c>
      <c r="L99" s="24">
        <v>2</v>
      </c>
      <c r="M99" s="23">
        <v>5</v>
      </c>
      <c r="N99" s="24">
        <v>3</v>
      </c>
      <c r="O99" s="23">
        <v>5</v>
      </c>
      <c r="P99" s="24">
        <v>3</v>
      </c>
      <c r="Q99" s="23">
        <v>4</v>
      </c>
      <c r="R99" s="24">
        <v>3</v>
      </c>
      <c r="S99" s="23">
        <v>6</v>
      </c>
      <c r="T99" s="24">
        <v>3</v>
      </c>
      <c r="U99" s="23">
        <v>6</v>
      </c>
      <c r="V99" s="24">
        <v>1</v>
      </c>
      <c r="W99" s="23">
        <v>6</v>
      </c>
      <c r="X99" s="24">
        <v>5</v>
      </c>
      <c r="Y99" s="23">
        <v>4</v>
      </c>
      <c r="Z99" s="24">
        <v>2</v>
      </c>
      <c r="AA99" s="23"/>
      <c r="AB99" s="24"/>
      <c r="AC99" s="23"/>
      <c r="AD99" s="24"/>
      <c r="AE99" s="25">
        <f t="shared" si="10"/>
        <v>39</v>
      </c>
      <c r="AF99" s="26">
        <f t="shared" si="10"/>
        <v>22</v>
      </c>
      <c r="AG99" s="23">
        <v>47</v>
      </c>
      <c r="AM99" s="27" t="s">
        <v>3</v>
      </c>
    </row>
    <row r="100" spans="2:39" ht="15.75">
      <c r="B100" s="18"/>
      <c r="C100" s="19"/>
      <c r="D100" s="19"/>
      <c r="E100" s="20">
        <v>2</v>
      </c>
      <c r="F100" s="21" t="s">
        <v>108</v>
      </c>
      <c r="G100" s="21" t="s">
        <v>38</v>
      </c>
      <c r="H100" s="21"/>
      <c r="I100" s="22" t="s">
        <v>1</v>
      </c>
      <c r="J100" s="22">
        <v>2</v>
      </c>
      <c r="K100" s="23">
        <v>2</v>
      </c>
      <c r="L100" s="24">
        <v>2</v>
      </c>
      <c r="M100" s="23">
        <v>6</v>
      </c>
      <c r="N100" s="24">
        <v>3</v>
      </c>
      <c r="O100" s="23">
        <v>4</v>
      </c>
      <c r="P100" s="24">
        <v>3</v>
      </c>
      <c r="Q100" s="23">
        <v>4</v>
      </c>
      <c r="R100" s="24">
        <v>4</v>
      </c>
      <c r="S100" s="23">
        <v>5</v>
      </c>
      <c r="T100" s="24">
        <v>3</v>
      </c>
      <c r="U100" s="23">
        <v>5</v>
      </c>
      <c r="V100" s="24">
        <v>1</v>
      </c>
      <c r="W100" s="23">
        <v>6</v>
      </c>
      <c r="X100" s="24">
        <v>5</v>
      </c>
      <c r="Y100" s="23">
        <v>4</v>
      </c>
      <c r="Z100" s="24">
        <v>2</v>
      </c>
      <c r="AA100" s="23"/>
      <c r="AB100" s="24"/>
      <c r="AC100" s="23"/>
      <c r="AD100" s="24"/>
      <c r="AE100" s="25">
        <f t="shared" si="10"/>
        <v>36</v>
      </c>
      <c r="AF100" s="26">
        <f t="shared" si="10"/>
        <v>23</v>
      </c>
      <c r="AG100" s="23">
        <v>42</v>
      </c>
      <c r="AM100" s="27"/>
    </row>
    <row r="101" spans="2:39" ht="15.75">
      <c r="B101" s="18"/>
      <c r="C101" s="19"/>
      <c r="D101" s="19"/>
      <c r="E101" s="20">
        <v>3</v>
      </c>
      <c r="F101" s="21" t="s">
        <v>82</v>
      </c>
      <c r="G101" s="21" t="s">
        <v>36</v>
      </c>
      <c r="H101" s="21"/>
      <c r="I101" s="22" t="s">
        <v>1</v>
      </c>
      <c r="J101" s="22">
        <v>2</v>
      </c>
      <c r="K101" s="23">
        <v>4</v>
      </c>
      <c r="L101" s="24">
        <v>2</v>
      </c>
      <c r="M101" s="23">
        <v>3</v>
      </c>
      <c r="N101" s="24">
        <v>3</v>
      </c>
      <c r="O101" s="23">
        <v>4</v>
      </c>
      <c r="P101" s="24">
        <v>3</v>
      </c>
      <c r="Q101" s="23">
        <v>5</v>
      </c>
      <c r="R101" s="24">
        <v>5</v>
      </c>
      <c r="S101" s="23">
        <v>5</v>
      </c>
      <c r="T101" s="24">
        <v>3</v>
      </c>
      <c r="U101" s="23">
        <v>5</v>
      </c>
      <c r="V101" s="24">
        <v>1</v>
      </c>
      <c r="W101" s="23">
        <v>2</v>
      </c>
      <c r="X101" s="24">
        <v>2</v>
      </c>
      <c r="Y101" s="23">
        <v>5</v>
      </c>
      <c r="Z101" s="24">
        <v>2</v>
      </c>
      <c r="AA101" s="23"/>
      <c r="AB101" s="24"/>
      <c r="AC101" s="23"/>
      <c r="AD101" s="24"/>
      <c r="AE101" s="25">
        <f t="shared" si="10"/>
        <v>33</v>
      </c>
      <c r="AF101" s="26">
        <f t="shared" si="10"/>
        <v>21</v>
      </c>
      <c r="AG101" s="23">
        <v>30</v>
      </c>
      <c r="AM101" s="27"/>
    </row>
    <row r="102" spans="2:39" ht="15.75">
      <c r="B102" s="18"/>
      <c r="C102" s="19"/>
      <c r="D102" s="19"/>
      <c r="E102" s="20">
        <v>4</v>
      </c>
      <c r="F102" s="21" t="s">
        <v>91</v>
      </c>
      <c r="G102" s="21" t="s">
        <v>41</v>
      </c>
      <c r="H102" s="21"/>
      <c r="I102" s="22" t="s">
        <v>1</v>
      </c>
      <c r="J102" s="22">
        <v>2</v>
      </c>
      <c r="K102" s="23">
        <v>4</v>
      </c>
      <c r="L102" s="24">
        <v>2</v>
      </c>
      <c r="M102" s="23">
        <v>3</v>
      </c>
      <c r="N102" s="24">
        <v>2</v>
      </c>
      <c r="O102" s="23">
        <v>5</v>
      </c>
      <c r="P102" s="24">
        <v>3</v>
      </c>
      <c r="Q102" s="23">
        <v>3</v>
      </c>
      <c r="R102" s="24">
        <v>2</v>
      </c>
      <c r="S102" s="23">
        <v>3</v>
      </c>
      <c r="T102" s="24">
        <v>3</v>
      </c>
      <c r="U102" s="23">
        <v>4</v>
      </c>
      <c r="V102" s="24">
        <v>1</v>
      </c>
      <c r="W102" s="23">
        <v>5</v>
      </c>
      <c r="X102" s="24">
        <v>2</v>
      </c>
      <c r="Y102" s="23">
        <v>3</v>
      </c>
      <c r="Z102" s="24">
        <v>2</v>
      </c>
      <c r="AA102" s="23"/>
      <c r="AB102" s="24"/>
      <c r="AC102" s="23"/>
      <c r="AD102" s="24"/>
      <c r="AE102" s="25">
        <f t="shared" si="10"/>
        <v>30</v>
      </c>
      <c r="AF102" s="26">
        <f t="shared" si="10"/>
        <v>17</v>
      </c>
      <c r="AG102" s="23">
        <v>32</v>
      </c>
      <c r="AM102" s="27"/>
    </row>
    <row r="103" spans="2:39" ht="15.75">
      <c r="B103" s="18"/>
      <c r="C103" s="19"/>
      <c r="D103" s="19"/>
      <c r="E103" s="20">
        <v>5</v>
      </c>
      <c r="F103" s="21" t="s">
        <v>109</v>
      </c>
      <c r="G103" s="21" t="s">
        <v>41</v>
      </c>
      <c r="H103" s="21"/>
      <c r="I103" s="22" t="s">
        <v>1</v>
      </c>
      <c r="J103" s="22">
        <v>2</v>
      </c>
      <c r="K103" s="23">
        <v>2</v>
      </c>
      <c r="L103" s="24">
        <v>2</v>
      </c>
      <c r="M103" s="23">
        <v>4</v>
      </c>
      <c r="N103" s="24">
        <v>3</v>
      </c>
      <c r="O103" s="23">
        <v>4</v>
      </c>
      <c r="P103" s="24">
        <v>3</v>
      </c>
      <c r="Q103" s="23">
        <v>1</v>
      </c>
      <c r="R103" s="24">
        <v>1</v>
      </c>
      <c r="S103" s="23">
        <v>1</v>
      </c>
      <c r="T103" s="24">
        <v>1</v>
      </c>
      <c r="U103" s="23">
        <v>4</v>
      </c>
      <c r="V103" s="24">
        <v>1</v>
      </c>
      <c r="W103" s="23">
        <v>4</v>
      </c>
      <c r="X103" s="24">
        <v>4</v>
      </c>
      <c r="Y103" s="23">
        <v>3</v>
      </c>
      <c r="Z103" s="24">
        <v>2</v>
      </c>
      <c r="AA103" s="23"/>
      <c r="AB103" s="24"/>
      <c r="AC103" s="23"/>
      <c r="AD103" s="24"/>
      <c r="AE103" s="25">
        <f t="shared" si="10"/>
        <v>23</v>
      </c>
      <c r="AF103" s="26">
        <f t="shared" si="10"/>
        <v>17</v>
      </c>
      <c r="AG103" s="23">
        <v>23</v>
      </c>
      <c r="AM103" s="27"/>
    </row>
    <row r="104" spans="2:39" ht="15.75">
      <c r="B104" s="18"/>
      <c r="C104" s="19"/>
      <c r="D104" s="19"/>
      <c r="E104" s="20">
        <v>6</v>
      </c>
      <c r="F104" s="21" t="s">
        <v>110</v>
      </c>
      <c r="G104" s="21" t="s">
        <v>41</v>
      </c>
      <c r="H104" s="21">
        <v>19</v>
      </c>
      <c r="I104" s="22" t="s">
        <v>1</v>
      </c>
      <c r="J104" s="22">
        <v>2</v>
      </c>
      <c r="K104" s="23">
        <v>1</v>
      </c>
      <c r="L104" s="24">
        <v>1</v>
      </c>
      <c r="M104" s="23">
        <v>1</v>
      </c>
      <c r="N104" s="24">
        <v>1</v>
      </c>
      <c r="O104" s="23">
        <v>3</v>
      </c>
      <c r="P104" s="24">
        <v>3</v>
      </c>
      <c r="Q104" s="23">
        <v>0</v>
      </c>
      <c r="R104" s="24">
        <v>0</v>
      </c>
      <c r="S104" s="23">
        <v>2</v>
      </c>
      <c r="T104" s="24">
        <v>2</v>
      </c>
      <c r="U104" s="23">
        <v>3</v>
      </c>
      <c r="V104" s="24">
        <v>1</v>
      </c>
      <c r="W104" s="23">
        <v>5</v>
      </c>
      <c r="X104" s="24">
        <v>3</v>
      </c>
      <c r="Y104" s="23">
        <v>0</v>
      </c>
      <c r="Z104" s="24">
        <v>0</v>
      </c>
      <c r="AA104" s="23"/>
      <c r="AB104" s="24"/>
      <c r="AC104" s="23"/>
      <c r="AD104" s="24"/>
      <c r="AE104" s="25">
        <f t="shared" si="10"/>
        <v>15</v>
      </c>
      <c r="AF104" s="26">
        <f t="shared" si="10"/>
        <v>11</v>
      </c>
      <c r="AG104" s="23">
        <v>17</v>
      </c>
      <c r="AM104" s="27"/>
    </row>
    <row r="105" spans="2:39" ht="15.75">
      <c r="B105" s="18"/>
      <c r="C105" s="19"/>
      <c r="D105" s="19"/>
      <c r="E105" s="20"/>
      <c r="F105" s="21"/>
      <c r="G105" s="21"/>
      <c r="H105" s="21"/>
      <c r="I105" s="22"/>
      <c r="J105" s="22"/>
      <c r="K105" s="23"/>
      <c r="L105" s="24"/>
      <c r="M105" s="23"/>
      <c r="N105" s="24"/>
      <c r="O105" s="23"/>
      <c r="P105" s="24"/>
      <c r="Q105" s="23"/>
      <c r="R105" s="24"/>
      <c r="S105" s="23"/>
      <c r="T105" s="24"/>
      <c r="U105" s="23"/>
      <c r="V105" s="24"/>
      <c r="W105" s="23"/>
      <c r="X105" s="24"/>
      <c r="Y105" s="23"/>
      <c r="Z105" s="24"/>
      <c r="AA105" s="23"/>
      <c r="AB105" s="24"/>
      <c r="AC105" s="23"/>
      <c r="AD105" s="24"/>
      <c r="AE105" s="25"/>
      <c r="AF105" s="26"/>
      <c r="AG105" s="23"/>
      <c r="AM105" s="27"/>
    </row>
    <row r="106" spans="2:39" ht="15.75">
      <c r="B106" s="18"/>
      <c r="C106" s="19"/>
      <c r="D106" s="19"/>
      <c r="E106" s="20">
        <v>1</v>
      </c>
      <c r="F106" s="21" t="s">
        <v>92</v>
      </c>
      <c r="G106" s="21" t="s">
        <v>41</v>
      </c>
      <c r="H106" s="21"/>
      <c r="I106" s="22" t="s">
        <v>1</v>
      </c>
      <c r="J106" s="22">
        <v>1</v>
      </c>
      <c r="K106" s="23">
        <v>5</v>
      </c>
      <c r="L106" s="24">
        <v>3</v>
      </c>
      <c r="M106" s="23">
        <v>6</v>
      </c>
      <c r="N106" s="24">
        <v>3</v>
      </c>
      <c r="O106" s="23">
        <v>5</v>
      </c>
      <c r="P106" s="24">
        <v>3</v>
      </c>
      <c r="Q106" s="23">
        <v>6</v>
      </c>
      <c r="R106" s="24">
        <v>5</v>
      </c>
      <c r="S106" s="23">
        <v>6</v>
      </c>
      <c r="T106" s="24">
        <v>3</v>
      </c>
      <c r="U106" s="23">
        <v>6</v>
      </c>
      <c r="V106" s="24">
        <v>1</v>
      </c>
      <c r="W106" s="23">
        <v>4</v>
      </c>
      <c r="X106" s="24">
        <v>4</v>
      </c>
      <c r="Y106" s="23">
        <v>6</v>
      </c>
      <c r="Z106" s="24">
        <v>2</v>
      </c>
      <c r="AA106" s="23"/>
      <c r="AB106" s="24"/>
      <c r="AC106" s="23"/>
      <c r="AD106" s="24"/>
      <c r="AE106" s="25">
        <f aca="true" t="shared" si="11" ref="AE106:AF112">SUM(K106,M106,O106,Q106,S106,U106,W106,Y106,AA106,AC106)</f>
        <v>44</v>
      </c>
      <c r="AF106" s="26">
        <f t="shared" si="11"/>
        <v>24</v>
      </c>
      <c r="AG106" s="23">
        <v>31</v>
      </c>
      <c r="AM106" s="27" t="s">
        <v>9</v>
      </c>
    </row>
    <row r="107" spans="2:39" ht="15.75">
      <c r="B107" s="18"/>
      <c r="C107" s="19"/>
      <c r="D107" s="19"/>
      <c r="E107" s="20">
        <v>2</v>
      </c>
      <c r="F107" s="21" t="s">
        <v>96</v>
      </c>
      <c r="G107" s="21" t="s">
        <v>45</v>
      </c>
      <c r="H107" s="21"/>
      <c r="I107" s="22" t="s">
        <v>1</v>
      </c>
      <c r="J107" s="22">
        <v>1</v>
      </c>
      <c r="K107" s="23">
        <v>4</v>
      </c>
      <c r="L107" s="24">
        <v>3</v>
      </c>
      <c r="M107" s="23">
        <v>6</v>
      </c>
      <c r="N107" s="24">
        <v>3</v>
      </c>
      <c r="O107" s="23">
        <v>6</v>
      </c>
      <c r="P107" s="24">
        <v>3</v>
      </c>
      <c r="Q107" s="23">
        <v>6</v>
      </c>
      <c r="R107" s="24">
        <v>5</v>
      </c>
      <c r="S107" s="23">
        <v>4</v>
      </c>
      <c r="T107" s="24">
        <v>2</v>
      </c>
      <c r="U107" s="23">
        <v>5</v>
      </c>
      <c r="V107" s="24">
        <v>1</v>
      </c>
      <c r="W107" s="23">
        <v>5</v>
      </c>
      <c r="X107" s="24">
        <v>4</v>
      </c>
      <c r="Y107" s="23">
        <v>4</v>
      </c>
      <c r="Z107" s="24">
        <v>2</v>
      </c>
      <c r="AA107" s="23"/>
      <c r="AB107" s="24"/>
      <c r="AC107" s="23"/>
      <c r="AD107" s="24"/>
      <c r="AE107" s="25">
        <f t="shared" si="11"/>
        <v>40</v>
      </c>
      <c r="AF107" s="26">
        <f t="shared" si="11"/>
        <v>23</v>
      </c>
      <c r="AG107" s="23">
        <v>37</v>
      </c>
      <c r="AM107" s="27" t="s">
        <v>9</v>
      </c>
    </row>
    <row r="108" spans="2:39" ht="15.75">
      <c r="B108" s="18"/>
      <c r="C108" s="19"/>
      <c r="D108" s="19"/>
      <c r="E108" s="20">
        <v>3</v>
      </c>
      <c r="F108" s="21" t="s">
        <v>94</v>
      </c>
      <c r="G108" s="21" t="s">
        <v>38</v>
      </c>
      <c r="H108" s="21"/>
      <c r="I108" s="22" t="s">
        <v>1</v>
      </c>
      <c r="J108" s="22">
        <v>1</v>
      </c>
      <c r="K108" s="23">
        <v>4</v>
      </c>
      <c r="L108" s="24">
        <v>3</v>
      </c>
      <c r="M108" s="23">
        <v>6</v>
      </c>
      <c r="N108" s="24">
        <v>3</v>
      </c>
      <c r="O108" s="23">
        <v>5</v>
      </c>
      <c r="P108" s="24">
        <v>3</v>
      </c>
      <c r="Q108" s="23">
        <v>6</v>
      </c>
      <c r="R108" s="24">
        <v>5</v>
      </c>
      <c r="S108" s="23">
        <v>2</v>
      </c>
      <c r="T108" s="24">
        <v>2</v>
      </c>
      <c r="U108" s="23">
        <v>6</v>
      </c>
      <c r="V108" s="24">
        <v>1</v>
      </c>
      <c r="W108" s="23">
        <v>3</v>
      </c>
      <c r="X108" s="24">
        <v>3</v>
      </c>
      <c r="Y108" s="23">
        <v>6</v>
      </c>
      <c r="Z108" s="24">
        <v>2</v>
      </c>
      <c r="AA108" s="23"/>
      <c r="AB108" s="24"/>
      <c r="AC108" s="23"/>
      <c r="AD108" s="24"/>
      <c r="AE108" s="25">
        <f t="shared" si="11"/>
        <v>38</v>
      </c>
      <c r="AF108" s="26">
        <f t="shared" si="11"/>
        <v>22</v>
      </c>
      <c r="AG108" s="23">
        <v>25</v>
      </c>
      <c r="AM108" s="27" t="s">
        <v>3</v>
      </c>
    </row>
    <row r="109" spans="2:39" ht="15.75">
      <c r="B109" s="18"/>
      <c r="C109" s="19"/>
      <c r="D109" s="19"/>
      <c r="E109" s="20">
        <v>4</v>
      </c>
      <c r="F109" s="21" t="s">
        <v>97</v>
      </c>
      <c r="G109" s="21" t="s">
        <v>45</v>
      </c>
      <c r="H109" s="21"/>
      <c r="I109" s="22" t="s">
        <v>1</v>
      </c>
      <c r="J109" s="22">
        <v>1</v>
      </c>
      <c r="K109" s="23">
        <v>3</v>
      </c>
      <c r="L109" s="24">
        <v>3</v>
      </c>
      <c r="M109" s="23">
        <v>5</v>
      </c>
      <c r="N109" s="24">
        <v>3</v>
      </c>
      <c r="O109" s="23">
        <v>2</v>
      </c>
      <c r="P109" s="24">
        <v>1</v>
      </c>
      <c r="Q109" s="23">
        <v>3</v>
      </c>
      <c r="R109" s="24">
        <v>3</v>
      </c>
      <c r="S109" s="23">
        <v>5</v>
      </c>
      <c r="T109" s="24">
        <v>3</v>
      </c>
      <c r="U109" s="23">
        <v>6</v>
      </c>
      <c r="V109" s="24">
        <v>1</v>
      </c>
      <c r="W109" s="23">
        <v>3</v>
      </c>
      <c r="X109" s="24">
        <v>2</v>
      </c>
      <c r="Y109" s="23">
        <v>3</v>
      </c>
      <c r="Z109" s="24">
        <v>2</v>
      </c>
      <c r="AA109" s="23"/>
      <c r="AB109" s="24"/>
      <c r="AC109" s="23"/>
      <c r="AD109" s="24"/>
      <c r="AE109" s="25">
        <f t="shared" si="11"/>
        <v>30</v>
      </c>
      <c r="AF109" s="26">
        <f t="shared" si="11"/>
        <v>18</v>
      </c>
      <c r="AG109" s="23">
        <v>24</v>
      </c>
      <c r="AM109" s="27"/>
    </row>
    <row r="110" spans="2:39" ht="15.75">
      <c r="B110" s="18"/>
      <c r="C110" s="19"/>
      <c r="D110" s="19"/>
      <c r="E110" s="20">
        <v>5</v>
      </c>
      <c r="F110" s="21" t="s">
        <v>98</v>
      </c>
      <c r="G110" s="21" t="s">
        <v>36</v>
      </c>
      <c r="H110" s="21"/>
      <c r="I110" s="22" t="s">
        <v>1</v>
      </c>
      <c r="J110" s="22">
        <v>1</v>
      </c>
      <c r="K110" s="23">
        <v>2</v>
      </c>
      <c r="L110" s="24">
        <v>2</v>
      </c>
      <c r="M110" s="23">
        <v>3</v>
      </c>
      <c r="N110" s="24">
        <v>2</v>
      </c>
      <c r="O110" s="23">
        <v>1</v>
      </c>
      <c r="P110" s="24">
        <v>1</v>
      </c>
      <c r="Q110" s="23">
        <v>4</v>
      </c>
      <c r="R110" s="24">
        <v>3</v>
      </c>
      <c r="S110" s="23">
        <v>5</v>
      </c>
      <c r="T110" s="24">
        <v>3</v>
      </c>
      <c r="U110" s="23">
        <v>5</v>
      </c>
      <c r="V110" s="24">
        <v>1</v>
      </c>
      <c r="W110" s="23">
        <v>2</v>
      </c>
      <c r="X110" s="24">
        <v>2</v>
      </c>
      <c r="Y110" s="23">
        <v>6</v>
      </c>
      <c r="Z110" s="24">
        <v>2</v>
      </c>
      <c r="AA110" s="23"/>
      <c r="AB110" s="24"/>
      <c r="AC110" s="23"/>
      <c r="AD110" s="24"/>
      <c r="AE110" s="25">
        <f t="shared" si="11"/>
        <v>28</v>
      </c>
      <c r="AF110" s="26">
        <f t="shared" si="11"/>
        <v>16</v>
      </c>
      <c r="AG110" s="23">
        <v>19</v>
      </c>
      <c r="AM110" s="27"/>
    </row>
    <row r="111" spans="2:39" ht="15.75">
      <c r="B111" s="18"/>
      <c r="C111" s="19"/>
      <c r="D111" s="19"/>
      <c r="E111" s="20">
        <v>6</v>
      </c>
      <c r="F111" s="21" t="s">
        <v>102</v>
      </c>
      <c r="G111" s="21" t="s">
        <v>41</v>
      </c>
      <c r="H111" s="21"/>
      <c r="I111" s="22" t="s">
        <v>1</v>
      </c>
      <c r="J111" s="22">
        <v>1</v>
      </c>
      <c r="K111" s="23">
        <v>1</v>
      </c>
      <c r="L111" s="24">
        <v>1</v>
      </c>
      <c r="M111" s="23">
        <v>4</v>
      </c>
      <c r="N111" s="24">
        <v>3</v>
      </c>
      <c r="O111" s="23">
        <v>4</v>
      </c>
      <c r="P111" s="24">
        <v>3</v>
      </c>
      <c r="Q111" s="23">
        <v>4</v>
      </c>
      <c r="R111" s="24">
        <v>4</v>
      </c>
      <c r="S111" s="23">
        <v>3</v>
      </c>
      <c r="T111" s="24">
        <v>1</v>
      </c>
      <c r="U111" s="23">
        <v>5</v>
      </c>
      <c r="V111" s="24">
        <v>1</v>
      </c>
      <c r="W111" s="23">
        <v>4</v>
      </c>
      <c r="X111" s="24">
        <v>3</v>
      </c>
      <c r="Y111" s="23">
        <v>2</v>
      </c>
      <c r="Z111" s="24">
        <v>2</v>
      </c>
      <c r="AA111" s="23"/>
      <c r="AB111" s="24"/>
      <c r="AC111" s="23"/>
      <c r="AD111" s="24"/>
      <c r="AE111" s="25">
        <f t="shared" si="11"/>
        <v>27</v>
      </c>
      <c r="AF111" s="26">
        <f t="shared" si="11"/>
        <v>18</v>
      </c>
      <c r="AG111" s="23">
        <v>26</v>
      </c>
      <c r="AM111" s="27"/>
    </row>
    <row r="112" spans="2:39" ht="15.75">
      <c r="B112" s="18"/>
      <c r="C112" s="19"/>
      <c r="D112" s="19"/>
      <c r="E112" s="20">
        <v>7</v>
      </c>
      <c r="F112" s="21" t="s">
        <v>103</v>
      </c>
      <c r="G112" s="21" t="s">
        <v>45</v>
      </c>
      <c r="H112" s="21"/>
      <c r="I112" s="22" t="s">
        <v>1</v>
      </c>
      <c r="J112" s="22">
        <v>1</v>
      </c>
      <c r="K112" s="23">
        <v>5</v>
      </c>
      <c r="L112" s="24">
        <v>3</v>
      </c>
      <c r="M112" s="23">
        <v>2</v>
      </c>
      <c r="N112" s="24">
        <v>2</v>
      </c>
      <c r="O112" s="23">
        <v>4</v>
      </c>
      <c r="P112" s="24">
        <v>3</v>
      </c>
      <c r="Q112" s="23">
        <v>1</v>
      </c>
      <c r="R112" s="24">
        <v>1</v>
      </c>
      <c r="S112" s="23">
        <v>3</v>
      </c>
      <c r="T112" s="24">
        <v>1</v>
      </c>
      <c r="U112" s="23">
        <v>5</v>
      </c>
      <c r="V112" s="24">
        <v>1</v>
      </c>
      <c r="W112" s="23">
        <v>1</v>
      </c>
      <c r="X112" s="24">
        <v>1</v>
      </c>
      <c r="Y112" s="23">
        <v>3</v>
      </c>
      <c r="Z112" s="24">
        <v>2</v>
      </c>
      <c r="AA112" s="23"/>
      <c r="AB112" s="24"/>
      <c r="AC112" s="23"/>
      <c r="AD112" s="24"/>
      <c r="AE112" s="25">
        <f t="shared" si="11"/>
        <v>24</v>
      </c>
      <c r="AF112" s="26">
        <f t="shared" si="11"/>
        <v>14</v>
      </c>
      <c r="AG112" s="23">
        <v>23</v>
      </c>
      <c r="AM112" s="27"/>
    </row>
    <row r="113" spans="2:39" ht="15.75">
      <c r="B113" s="18"/>
      <c r="C113" s="19"/>
      <c r="D113" s="19"/>
      <c r="E113" s="20"/>
      <c r="F113" s="21"/>
      <c r="G113" s="21"/>
      <c r="H113" s="21"/>
      <c r="I113" s="22"/>
      <c r="J113" s="22"/>
      <c r="K113" s="23"/>
      <c r="L113" s="24"/>
      <c r="M113" s="23"/>
      <c r="N113" s="24"/>
      <c r="O113" s="23"/>
      <c r="P113" s="24"/>
      <c r="Q113" s="23"/>
      <c r="R113" s="24"/>
      <c r="S113" s="23"/>
      <c r="T113" s="24"/>
      <c r="U113" s="23"/>
      <c r="V113" s="24"/>
      <c r="W113" s="23"/>
      <c r="X113" s="24"/>
      <c r="Y113" s="23"/>
      <c r="Z113" s="24"/>
      <c r="AA113" s="23"/>
      <c r="AB113" s="24"/>
      <c r="AC113" s="23"/>
      <c r="AD113" s="24"/>
      <c r="AE113" s="25"/>
      <c r="AF113" s="26"/>
      <c r="AG113" s="23"/>
      <c r="AM113" s="27"/>
    </row>
    <row r="114" spans="2:39" ht="15.75">
      <c r="B114" s="18"/>
      <c r="C114" s="19"/>
      <c r="D114" s="19"/>
      <c r="E114" s="20">
        <v>1</v>
      </c>
      <c r="F114" s="21" t="s">
        <v>74</v>
      </c>
      <c r="G114" s="21" t="s">
        <v>45</v>
      </c>
      <c r="H114" s="21"/>
      <c r="I114" s="22" t="s">
        <v>2</v>
      </c>
      <c r="J114" s="22">
        <v>3</v>
      </c>
      <c r="K114" s="23">
        <v>6</v>
      </c>
      <c r="L114" s="24">
        <v>3</v>
      </c>
      <c r="M114" s="23">
        <v>6</v>
      </c>
      <c r="N114" s="24">
        <v>3</v>
      </c>
      <c r="O114" s="23">
        <v>6</v>
      </c>
      <c r="P114" s="24">
        <v>3</v>
      </c>
      <c r="Q114" s="23">
        <v>6</v>
      </c>
      <c r="R114" s="24">
        <v>5</v>
      </c>
      <c r="S114" s="23">
        <v>6</v>
      </c>
      <c r="T114" s="24">
        <v>3</v>
      </c>
      <c r="U114" s="23">
        <v>6</v>
      </c>
      <c r="V114" s="24">
        <v>1</v>
      </c>
      <c r="W114" s="23">
        <v>6</v>
      </c>
      <c r="X114" s="24">
        <v>5</v>
      </c>
      <c r="Y114" s="23">
        <v>6</v>
      </c>
      <c r="Z114" s="24">
        <v>2</v>
      </c>
      <c r="AA114" s="23"/>
      <c r="AB114" s="24"/>
      <c r="AC114" s="23"/>
      <c r="AD114" s="24"/>
      <c r="AE114" s="25">
        <f aca="true" t="shared" si="12" ref="AE114:AE122">SUM(K114,M114,O114,Q114,S114,U114,W114,Y114,AA114,AC114)</f>
        <v>48</v>
      </c>
      <c r="AF114" s="26">
        <f aca="true" t="shared" si="13" ref="AF114:AF122">SUM(L114,N114,P114,R114,T114,V114,X114,Z114,AB114,AD114)</f>
        <v>25</v>
      </c>
      <c r="AG114" s="23">
        <v>61</v>
      </c>
      <c r="AM114" s="27" t="s">
        <v>9</v>
      </c>
    </row>
    <row r="115" spans="2:39" ht="15.75">
      <c r="B115" s="18"/>
      <c r="C115" s="19"/>
      <c r="D115" s="19"/>
      <c r="E115" s="20">
        <v>2</v>
      </c>
      <c r="F115" s="21" t="s">
        <v>44</v>
      </c>
      <c r="G115" s="21" t="s">
        <v>45</v>
      </c>
      <c r="H115" s="21"/>
      <c r="I115" s="22" t="s">
        <v>2</v>
      </c>
      <c r="J115" s="22">
        <v>3</v>
      </c>
      <c r="K115" s="23">
        <v>6</v>
      </c>
      <c r="L115" s="24">
        <v>3</v>
      </c>
      <c r="M115" s="23">
        <v>6</v>
      </c>
      <c r="N115" s="24">
        <v>3</v>
      </c>
      <c r="O115" s="23">
        <v>6</v>
      </c>
      <c r="P115" s="24">
        <v>3</v>
      </c>
      <c r="Q115" s="23">
        <v>6</v>
      </c>
      <c r="R115" s="24">
        <v>5</v>
      </c>
      <c r="S115" s="23">
        <v>5</v>
      </c>
      <c r="T115" s="24">
        <v>3</v>
      </c>
      <c r="U115" s="23">
        <v>6</v>
      </c>
      <c r="V115" s="24">
        <v>1</v>
      </c>
      <c r="W115" s="23">
        <v>6</v>
      </c>
      <c r="X115" s="24">
        <v>5</v>
      </c>
      <c r="Y115" s="23">
        <v>6</v>
      </c>
      <c r="Z115" s="24">
        <v>2</v>
      </c>
      <c r="AA115" s="23"/>
      <c r="AB115" s="24"/>
      <c r="AC115" s="23"/>
      <c r="AD115" s="24"/>
      <c r="AE115" s="25">
        <f t="shared" si="12"/>
        <v>47</v>
      </c>
      <c r="AF115" s="26">
        <f t="shared" si="13"/>
        <v>25</v>
      </c>
      <c r="AG115" s="23">
        <v>55</v>
      </c>
      <c r="AM115" s="27" t="s">
        <v>3</v>
      </c>
    </row>
    <row r="116" spans="2:39" ht="15.75">
      <c r="B116" s="18"/>
      <c r="C116" s="19"/>
      <c r="D116" s="19"/>
      <c r="E116" s="20">
        <v>3</v>
      </c>
      <c r="F116" s="21" t="s">
        <v>111</v>
      </c>
      <c r="G116" s="21" t="s">
        <v>112</v>
      </c>
      <c r="H116" s="21"/>
      <c r="I116" s="22" t="s">
        <v>2</v>
      </c>
      <c r="J116" s="22">
        <v>3</v>
      </c>
      <c r="K116" s="23">
        <v>5</v>
      </c>
      <c r="L116" s="24">
        <v>3</v>
      </c>
      <c r="M116" s="23">
        <v>6</v>
      </c>
      <c r="N116" s="24">
        <v>3</v>
      </c>
      <c r="O116" s="23">
        <v>6</v>
      </c>
      <c r="P116" s="24">
        <v>3</v>
      </c>
      <c r="Q116" s="23">
        <v>6</v>
      </c>
      <c r="R116" s="24">
        <v>5</v>
      </c>
      <c r="S116" s="23">
        <v>6</v>
      </c>
      <c r="T116" s="24">
        <v>3</v>
      </c>
      <c r="U116" s="23">
        <v>6</v>
      </c>
      <c r="V116" s="24">
        <v>1</v>
      </c>
      <c r="W116" s="23">
        <v>6</v>
      </c>
      <c r="X116" s="24">
        <v>5</v>
      </c>
      <c r="Y116" s="23">
        <v>6</v>
      </c>
      <c r="Z116" s="24">
        <v>2</v>
      </c>
      <c r="AA116" s="23"/>
      <c r="AB116" s="24"/>
      <c r="AC116" s="23"/>
      <c r="AD116" s="24"/>
      <c r="AE116" s="25">
        <f t="shared" si="12"/>
        <v>47</v>
      </c>
      <c r="AF116" s="26">
        <f t="shared" si="13"/>
        <v>25</v>
      </c>
      <c r="AG116" s="23">
        <v>50</v>
      </c>
      <c r="AM116" s="27" t="s">
        <v>3</v>
      </c>
    </row>
    <row r="117" spans="2:39" ht="15.75">
      <c r="B117" s="18"/>
      <c r="C117" s="19"/>
      <c r="D117" s="19"/>
      <c r="E117" s="20">
        <v>4</v>
      </c>
      <c r="F117" s="21" t="s">
        <v>69</v>
      </c>
      <c r="G117" s="21" t="s">
        <v>45</v>
      </c>
      <c r="H117" s="21"/>
      <c r="I117" s="22" t="s">
        <v>2</v>
      </c>
      <c r="J117" s="22">
        <v>3</v>
      </c>
      <c r="K117" s="23">
        <v>6</v>
      </c>
      <c r="L117" s="24">
        <v>3</v>
      </c>
      <c r="M117" s="23">
        <v>6</v>
      </c>
      <c r="N117" s="24">
        <v>3</v>
      </c>
      <c r="O117" s="23">
        <v>6</v>
      </c>
      <c r="P117" s="24">
        <v>3</v>
      </c>
      <c r="Q117" s="23">
        <v>6</v>
      </c>
      <c r="R117" s="24">
        <v>5</v>
      </c>
      <c r="S117" s="23">
        <v>6</v>
      </c>
      <c r="T117" s="24">
        <v>3</v>
      </c>
      <c r="U117" s="23">
        <v>6</v>
      </c>
      <c r="V117" s="24">
        <v>1</v>
      </c>
      <c r="W117" s="23">
        <v>6</v>
      </c>
      <c r="X117" s="24">
        <v>5</v>
      </c>
      <c r="Y117" s="23">
        <v>5</v>
      </c>
      <c r="Z117" s="24">
        <v>2</v>
      </c>
      <c r="AA117" s="23"/>
      <c r="AB117" s="24"/>
      <c r="AC117" s="23"/>
      <c r="AD117" s="24"/>
      <c r="AE117" s="25">
        <f t="shared" si="12"/>
        <v>47</v>
      </c>
      <c r="AF117" s="26">
        <f t="shared" si="13"/>
        <v>25</v>
      </c>
      <c r="AG117" s="23">
        <v>43</v>
      </c>
      <c r="AM117" s="27" t="s">
        <v>3</v>
      </c>
    </row>
    <row r="118" spans="2:39" ht="15.75">
      <c r="B118" s="18"/>
      <c r="C118" s="19"/>
      <c r="D118" s="19"/>
      <c r="E118" s="20">
        <v>5</v>
      </c>
      <c r="F118" s="21" t="s">
        <v>62</v>
      </c>
      <c r="G118" s="21" t="s">
        <v>38</v>
      </c>
      <c r="H118" s="21"/>
      <c r="I118" s="22" t="s">
        <v>2</v>
      </c>
      <c r="J118" s="22">
        <v>3</v>
      </c>
      <c r="K118" s="23">
        <v>6</v>
      </c>
      <c r="L118" s="24">
        <v>3</v>
      </c>
      <c r="M118" s="23">
        <v>6</v>
      </c>
      <c r="N118" s="24">
        <v>3</v>
      </c>
      <c r="O118" s="23">
        <v>6</v>
      </c>
      <c r="P118" s="24">
        <v>3</v>
      </c>
      <c r="Q118" s="23">
        <v>5</v>
      </c>
      <c r="R118" s="24">
        <v>4</v>
      </c>
      <c r="S118" s="23">
        <v>6</v>
      </c>
      <c r="T118" s="24">
        <v>3</v>
      </c>
      <c r="U118" s="23">
        <v>6</v>
      </c>
      <c r="V118" s="24">
        <v>1</v>
      </c>
      <c r="W118" s="23">
        <v>6</v>
      </c>
      <c r="X118" s="24">
        <v>5</v>
      </c>
      <c r="Y118" s="23">
        <v>6</v>
      </c>
      <c r="Z118" s="24">
        <v>2</v>
      </c>
      <c r="AA118" s="23"/>
      <c r="AB118" s="24"/>
      <c r="AC118" s="23"/>
      <c r="AD118" s="24"/>
      <c r="AE118" s="25">
        <f t="shared" si="12"/>
        <v>47</v>
      </c>
      <c r="AF118" s="26">
        <f t="shared" si="13"/>
        <v>24</v>
      </c>
      <c r="AG118" s="23">
        <v>45</v>
      </c>
      <c r="AM118" s="27" t="s">
        <v>3</v>
      </c>
    </row>
    <row r="119" spans="2:39" ht="15.75">
      <c r="B119" s="18"/>
      <c r="C119" s="19"/>
      <c r="D119" s="19"/>
      <c r="E119" s="20">
        <v>6</v>
      </c>
      <c r="F119" s="21" t="s">
        <v>63</v>
      </c>
      <c r="G119" s="21" t="s">
        <v>112</v>
      </c>
      <c r="H119" s="21"/>
      <c r="I119" s="22" t="s">
        <v>2</v>
      </c>
      <c r="J119" s="22">
        <v>3</v>
      </c>
      <c r="K119" s="23">
        <v>5</v>
      </c>
      <c r="L119" s="24">
        <v>3</v>
      </c>
      <c r="M119" s="23">
        <v>6</v>
      </c>
      <c r="N119" s="24">
        <v>3</v>
      </c>
      <c r="O119" s="23">
        <v>6</v>
      </c>
      <c r="P119" s="24">
        <v>3</v>
      </c>
      <c r="Q119" s="23">
        <v>6</v>
      </c>
      <c r="R119" s="24">
        <v>5</v>
      </c>
      <c r="S119" s="23">
        <v>5</v>
      </c>
      <c r="T119" s="24">
        <v>3</v>
      </c>
      <c r="U119" s="23">
        <v>6</v>
      </c>
      <c r="V119" s="24">
        <v>1</v>
      </c>
      <c r="W119" s="23">
        <v>6</v>
      </c>
      <c r="X119" s="24">
        <v>5</v>
      </c>
      <c r="Y119" s="23">
        <v>6</v>
      </c>
      <c r="Z119" s="24">
        <v>2</v>
      </c>
      <c r="AA119" s="23"/>
      <c r="AB119" s="24"/>
      <c r="AC119" s="23"/>
      <c r="AD119" s="24"/>
      <c r="AE119" s="25">
        <f t="shared" si="12"/>
        <v>46</v>
      </c>
      <c r="AF119" s="26">
        <f t="shared" si="13"/>
        <v>25</v>
      </c>
      <c r="AG119" s="23">
        <v>48</v>
      </c>
      <c r="AM119" s="27"/>
    </row>
    <row r="120" spans="2:39" ht="15.75">
      <c r="B120" s="18"/>
      <c r="C120" s="19"/>
      <c r="D120" s="19"/>
      <c r="E120" s="20">
        <v>7</v>
      </c>
      <c r="F120" s="21" t="s">
        <v>68</v>
      </c>
      <c r="G120" s="21" t="s">
        <v>38</v>
      </c>
      <c r="H120" s="21"/>
      <c r="I120" s="22" t="s">
        <v>2</v>
      </c>
      <c r="J120" s="22">
        <v>3</v>
      </c>
      <c r="K120" s="23">
        <v>4</v>
      </c>
      <c r="L120" s="24">
        <v>3</v>
      </c>
      <c r="M120" s="23">
        <v>6</v>
      </c>
      <c r="N120" s="24">
        <v>3</v>
      </c>
      <c r="O120" s="23">
        <v>5</v>
      </c>
      <c r="P120" s="24">
        <v>3</v>
      </c>
      <c r="Q120" s="23">
        <v>6</v>
      </c>
      <c r="R120" s="24">
        <v>5</v>
      </c>
      <c r="S120" s="23">
        <v>6</v>
      </c>
      <c r="T120" s="24">
        <v>3</v>
      </c>
      <c r="U120" s="23">
        <v>6</v>
      </c>
      <c r="V120" s="24">
        <v>1</v>
      </c>
      <c r="W120" s="23">
        <v>6</v>
      </c>
      <c r="X120" s="24">
        <v>5</v>
      </c>
      <c r="Y120" s="23">
        <v>6</v>
      </c>
      <c r="Z120" s="24">
        <v>2</v>
      </c>
      <c r="AA120" s="23"/>
      <c r="AB120" s="24"/>
      <c r="AC120" s="23"/>
      <c r="AD120" s="24"/>
      <c r="AE120" s="25">
        <f t="shared" si="12"/>
        <v>45</v>
      </c>
      <c r="AF120" s="26">
        <f t="shared" si="13"/>
        <v>25</v>
      </c>
      <c r="AG120" s="23">
        <v>49</v>
      </c>
      <c r="AM120" s="27"/>
    </row>
    <row r="121" spans="2:39" ht="15.75">
      <c r="B121" s="18"/>
      <c r="C121" s="19"/>
      <c r="D121" s="19"/>
      <c r="E121" s="20">
        <v>8</v>
      </c>
      <c r="F121" s="21" t="s">
        <v>71</v>
      </c>
      <c r="G121" s="21" t="s">
        <v>38</v>
      </c>
      <c r="H121" s="21"/>
      <c r="I121" s="22" t="s">
        <v>2</v>
      </c>
      <c r="J121" s="22">
        <v>3</v>
      </c>
      <c r="K121" s="23">
        <v>6</v>
      </c>
      <c r="L121" s="24">
        <v>3</v>
      </c>
      <c r="M121" s="23">
        <v>6</v>
      </c>
      <c r="N121" s="24">
        <v>3</v>
      </c>
      <c r="O121" s="23">
        <v>6</v>
      </c>
      <c r="P121" s="24">
        <v>3</v>
      </c>
      <c r="Q121" s="23">
        <v>5</v>
      </c>
      <c r="R121" s="24">
        <v>4</v>
      </c>
      <c r="S121" s="23">
        <v>4</v>
      </c>
      <c r="T121" s="24">
        <v>2</v>
      </c>
      <c r="U121" s="23">
        <v>6</v>
      </c>
      <c r="V121" s="24">
        <v>1</v>
      </c>
      <c r="W121" s="23">
        <v>5</v>
      </c>
      <c r="X121" s="24">
        <v>4</v>
      </c>
      <c r="Y121" s="23">
        <v>6</v>
      </c>
      <c r="Z121" s="24">
        <v>2</v>
      </c>
      <c r="AA121" s="23"/>
      <c r="AB121" s="24"/>
      <c r="AC121" s="23"/>
      <c r="AD121" s="24"/>
      <c r="AE121" s="25">
        <f t="shared" si="12"/>
        <v>44</v>
      </c>
      <c r="AF121" s="26">
        <f t="shared" si="13"/>
        <v>22</v>
      </c>
      <c r="AG121" s="23">
        <v>48</v>
      </c>
      <c r="AM121" s="27"/>
    </row>
    <row r="122" spans="2:39" ht="15.75">
      <c r="B122" s="18"/>
      <c r="C122" s="19"/>
      <c r="D122" s="19"/>
      <c r="E122" s="20">
        <v>9</v>
      </c>
      <c r="F122" s="21" t="s">
        <v>60</v>
      </c>
      <c r="G122" s="21" t="s">
        <v>112</v>
      </c>
      <c r="H122" s="21"/>
      <c r="I122" s="22" t="s">
        <v>2</v>
      </c>
      <c r="J122" s="22">
        <v>3</v>
      </c>
      <c r="K122" s="23">
        <v>4</v>
      </c>
      <c r="L122" s="24">
        <v>3</v>
      </c>
      <c r="M122" s="23">
        <v>6</v>
      </c>
      <c r="N122" s="24">
        <v>3</v>
      </c>
      <c r="O122" s="23">
        <v>4</v>
      </c>
      <c r="P122" s="24">
        <v>2</v>
      </c>
      <c r="Q122" s="23">
        <v>6</v>
      </c>
      <c r="R122" s="24">
        <v>5</v>
      </c>
      <c r="S122" s="23">
        <v>3</v>
      </c>
      <c r="T122" s="24">
        <v>2</v>
      </c>
      <c r="U122" s="23">
        <v>6</v>
      </c>
      <c r="V122" s="24">
        <v>1</v>
      </c>
      <c r="W122" s="23">
        <v>6</v>
      </c>
      <c r="X122" s="24">
        <v>5</v>
      </c>
      <c r="Y122" s="23">
        <v>6</v>
      </c>
      <c r="Z122" s="24">
        <v>2</v>
      </c>
      <c r="AA122" s="23"/>
      <c r="AB122" s="24"/>
      <c r="AC122" s="23"/>
      <c r="AD122" s="24"/>
      <c r="AE122" s="25">
        <f t="shared" si="12"/>
        <v>41</v>
      </c>
      <c r="AF122" s="26">
        <f t="shared" si="13"/>
        <v>23</v>
      </c>
      <c r="AG122" s="23">
        <v>55</v>
      </c>
      <c r="AM122" s="27"/>
    </row>
    <row r="123" spans="2:39" ht="15.75">
      <c r="B123" s="18"/>
      <c r="C123" s="19"/>
      <c r="D123" s="19"/>
      <c r="E123" s="20"/>
      <c r="F123" s="21"/>
      <c r="G123" s="21"/>
      <c r="H123" s="21"/>
      <c r="I123" s="22"/>
      <c r="J123" s="22"/>
      <c r="K123" s="23"/>
      <c r="L123" s="24"/>
      <c r="M123" s="23"/>
      <c r="N123" s="24"/>
      <c r="O123" s="23"/>
      <c r="P123" s="24"/>
      <c r="Q123" s="23"/>
      <c r="R123" s="24"/>
      <c r="S123" s="23"/>
      <c r="T123" s="24"/>
      <c r="U123" s="23"/>
      <c r="V123" s="24"/>
      <c r="W123" s="23"/>
      <c r="X123" s="24"/>
      <c r="Y123" s="23"/>
      <c r="Z123" s="24"/>
      <c r="AA123" s="23"/>
      <c r="AB123" s="24"/>
      <c r="AC123" s="23"/>
      <c r="AD123" s="24"/>
      <c r="AE123" s="25"/>
      <c r="AF123" s="26"/>
      <c r="AG123" s="23"/>
      <c r="AM123" s="27"/>
    </row>
    <row r="124" spans="2:39" ht="15.75">
      <c r="B124" s="18"/>
      <c r="C124" s="19"/>
      <c r="D124" s="19"/>
      <c r="E124" s="20">
        <v>1</v>
      </c>
      <c r="F124" s="21" t="s">
        <v>80</v>
      </c>
      <c r="G124" s="21" t="s">
        <v>45</v>
      </c>
      <c r="H124" s="21"/>
      <c r="I124" s="22" t="s">
        <v>2</v>
      </c>
      <c r="J124" s="22">
        <v>2</v>
      </c>
      <c r="K124" s="23">
        <v>6</v>
      </c>
      <c r="L124" s="24">
        <v>3</v>
      </c>
      <c r="M124" s="23">
        <v>6</v>
      </c>
      <c r="N124" s="24">
        <v>3</v>
      </c>
      <c r="O124" s="23">
        <v>5</v>
      </c>
      <c r="P124" s="24">
        <v>3</v>
      </c>
      <c r="Q124" s="23">
        <v>6</v>
      </c>
      <c r="R124" s="24">
        <v>5</v>
      </c>
      <c r="S124" s="23">
        <v>6</v>
      </c>
      <c r="T124" s="24">
        <v>3</v>
      </c>
      <c r="U124" s="23">
        <v>6</v>
      </c>
      <c r="V124" s="24">
        <v>1</v>
      </c>
      <c r="W124" s="23">
        <v>6</v>
      </c>
      <c r="X124" s="24">
        <v>5</v>
      </c>
      <c r="Y124" s="23">
        <v>6</v>
      </c>
      <c r="Z124" s="24">
        <v>2</v>
      </c>
      <c r="AA124" s="23"/>
      <c r="AB124" s="24"/>
      <c r="AC124" s="23"/>
      <c r="AD124" s="24"/>
      <c r="AE124" s="25">
        <f aca="true" t="shared" si="14" ref="AE124:AF129">SUM(K124,M124,O124,Q124,S124,U124,W124,Y124,AA124,AC124)</f>
        <v>47</v>
      </c>
      <c r="AF124" s="26">
        <f t="shared" si="14"/>
        <v>25</v>
      </c>
      <c r="AG124" s="23">
        <v>50</v>
      </c>
      <c r="AM124" s="27" t="s">
        <v>3</v>
      </c>
    </row>
    <row r="125" spans="2:39" ht="15.75">
      <c r="B125" s="18"/>
      <c r="C125" s="19"/>
      <c r="D125" s="19"/>
      <c r="E125" s="20">
        <v>2</v>
      </c>
      <c r="F125" s="21" t="s">
        <v>46</v>
      </c>
      <c r="G125" s="21" t="s">
        <v>38</v>
      </c>
      <c r="H125" s="21"/>
      <c r="I125" s="22" t="s">
        <v>2</v>
      </c>
      <c r="J125" s="22">
        <v>2</v>
      </c>
      <c r="K125" s="23">
        <v>4</v>
      </c>
      <c r="L125" s="24">
        <v>2</v>
      </c>
      <c r="M125" s="23">
        <v>3</v>
      </c>
      <c r="N125" s="24">
        <v>2</v>
      </c>
      <c r="O125" s="23">
        <v>5</v>
      </c>
      <c r="P125" s="24">
        <v>3</v>
      </c>
      <c r="Q125" s="23">
        <v>5</v>
      </c>
      <c r="R125" s="24">
        <v>4</v>
      </c>
      <c r="S125" s="23">
        <v>5</v>
      </c>
      <c r="T125" s="24">
        <v>3</v>
      </c>
      <c r="U125" s="23">
        <v>6</v>
      </c>
      <c r="V125" s="24">
        <v>1</v>
      </c>
      <c r="W125" s="23">
        <v>6</v>
      </c>
      <c r="X125" s="24">
        <v>5</v>
      </c>
      <c r="Y125" s="23">
        <v>6</v>
      </c>
      <c r="Z125" s="24">
        <v>2</v>
      </c>
      <c r="AA125" s="23"/>
      <c r="AB125" s="24"/>
      <c r="AC125" s="23"/>
      <c r="AD125" s="24"/>
      <c r="AE125" s="25">
        <f t="shared" si="14"/>
        <v>40</v>
      </c>
      <c r="AF125" s="26">
        <f t="shared" si="14"/>
        <v>22</v>
      </c>
      <c r="AG125" s="23">
        <v>41</v>
      </c>
      <c r="AM125" s="27"/>
    </row>
    <row r="126" spans="2:39" ht="15.75">
      <c r="B126" s="18"/>
      <c r="C126" s="19"/>
      <c r="D126" s="19"/>
      <c r="E126" s="20">
        <v>3</v>
      </c>
      <c r="F126" s="21" t="s">
        <v>89</v>
      </c>
      <c r="G126" s="21" t="s">
        <v>45</v>
      </c>
      <c r="H126" s="21"/>
      <c r="I126" s="22" t="s">
        <v>2</v>
      </c>
      <c r="J126" s="22">
        <v>2</v>
      </c>
      <c r="K126" s="23">
        <v>6</v>
      </c>
      <c r="L126" s="24">
        <v>3</v>
      </c>
      <c r="M126" s="23">
        <v>4</v>
      </c>
      <c r="N126" s="24">
        <v>3</v>
      </c>
      <c r="O126" s="23">
        <v>4</v>
      </c>
      <c r="P126" s="24">
        <v>2</v>
      </c>
      <c r="Q126" s="23">
        <v>5</v>
      </c>
      <c r="R126" s="24">
        <v>5</v>
      </c>
      <c r="S126" s="23">
        <v>3</v>
      </c>
      <c r="T126" s="24">
        <v>3</v>
      </c>
      <c r="U126" s="23">
        <v>5</v>
      </c>
      <c r="V126" s="24">
        <v>1</v>
      </c>
      <c r="W126" s="23">
        <v>2</v>
      </c>
      <c r="X126" s="24">
        <v>1</v>
      </c>
      <c r="Y126" s="23">
        <v>5</v>
      </c>
      <c r="Z126" s="24">
        <v>2</v>
      </c>
      <c r="AA126" s="23"/>
      <c r="AB126" s="24"/>
      <c r="AC126" s="23"/>
      <c r="AD126" s="24"/>
      <c r="AE126" s="25">
        <f t="shared" si="14"/>
        <v>34</v>
      </c>
      <c r="AF126" s="26">
        <f t="shared" si="14"/>
        <v>20</v>
      </c>
      <c r="AG126" s="23">
        <v>27</v>
      </c>
      <c r="AM126" s="27"/>
    </row>
    <row r="127" spans="2:39" ht="15.75">
      <c r="B127" s="18"/>
      <c r="C127" s="19"/>
      <c r="D127" s="19"/>
      <c r="E127" s="20">
        <v>4</v>
      </c>
      <c r="F127" s="21" t="s">
        <v>40</v>
      </c>
      <c r="G127" s="21" t="s">
        <v>41</v>
      </c>
      <c r="H127" s="21"/>
      <c r="I127" s="22" t="s">
        <v>2</v>
      </c>
      <c r="J127" s="22">
        <v>2</v>
      </c>
      <c r="K127" s="23">
        <v>3</v>
      </c>
      <c r="L127" s="24">
        <v>3</v>
      </c>
      <c r="M127" s="23">
        <v>4</v>
      </c>
      <c r="N127" s="24">
        <v>3</v>
      </c>
      <c r="O127" s="23">
        <v>3</v>
      </c>
      <c r="P127" s="24">
        <v>2</v>
      </c>
      <c r="Q127" s="23">
        <v>4</v>
      </c>
      <c r="R127" s="24">
        <v>3</v>
      </c>
      <c r="S127" s="23">
        <v>5</v>
      </c>
      <c r="T127" s="24">
        <v>2</v>
      </c>
      <c r="U127" s="23">
        <v>3</v>
      </c>
      <c r="V127" s="24">
        <v>1</v>
      </c>
      <c r="W127" s="23">
        <v>1</v>
      </c>
      <c r="X127" s="24">
        <v>1</v>
      </c>
      <c r="Y127" s="23">
        <v>5</v>
      </c>
      <c r="Z127" s="24">
        <v>2</v>
      </c>
      <c r="AA127" s="23"/>
      <c r="AB127" s="24"/>
      <c r="AC127" s="23"/>
      <c r="AD127" s="24"/>
      <c r="AE127" s="25">
        <f t="shared" si="14"/>
        <v>28</v>
      </c>
      <c r="AF127" s="26">
        <f t="shared" si="14"/>
        <v>17</v>
      </c>
      <c r="AG127" s="23">
        <v>10</v>
      </c>
      <c r="AM127" s="27"/>
    </row>
    <row r="128" spans="2:39" ht="15.75">
      <c r="B128" s="18"/>
      <c r="C128" s="19"/>
      <c r="D128" s="21"/>
      <c r="E128" s="20">
        <v>5</v>
      </c>
      <c r="F128" s="21" t="s">
        <v>113</v>
      </c>
      <c r="G128" s="21" t="s">
        <v>41</v>
      </c>
      <c r="H128" s="21"/>
      <c r="I128" s="22" t="s">
        <v>2</v>
      </c>
      <c r="J128" s="22">
        <v>2</v>
      </c>
      <c r="K128" s="23">
        <v>3</v>
      </c>
      <c r="L128" s="24">
        <v>3</v>
      </c>
      <c r="M128" s="23">
        <v>4</v>
      </c>
      <c r="N128" s="24">
        <v>2</v>
      </c>
      <c r="O128" s="23">
        <v>2</v>
      </c>
      <c r="P128" s="24">
        <v>2</v>
      </c>
      <c r="Q128" s="23">
        <v>4</v>
      </c>
      <c r="R128" s="24">
        <v>3</v>
      </c>
      <c r="S128" s="23">
        <v>5</v>
      </c>
      <c r="T128" s="24">
        <v>3</v>
      </c>
      <c r="U128" s="23">
        <v>4</v>
      </c>
      <c r="V128" s="24">
        <v>1</v>
      </c>
      <c r="W128" s="23">
        <v>4</v>
      </c>
      <c r="X128" s="24">
        <v>3</v>
      </c>
      <c r="Y128" s="23">
        <v>1</v>
      </c>
      <c r="Z128" s="24">
        <v>1</v>
      </c>
      <c r="AA128" s="23"/>
      <c r="AB128" s="24"/>
      <c r="AC128" s="23"/>
      <c r="AD128" s="24"/>
      <c r="AE128" s="25">
        <f t="shared" si="14"/>
        <v>27</v>
      </c>
      <c r="AF128" s="26">
        <f t="shared" si="14"/>
        <v>18</v>
      </c>
      <c r="AG128" s="23">
        <v>19</v>
      </c>
      <c r="AM128" s="27"/>
    </row>
    <row r="129" spans="2:39" ht="15.75">
      <c r="B129" s="18"/>
      <c r="C129" s="19"/>
      <c r="D129" s="19"/>
      <c r="E129" s="20">
        <v>6</v>
      </c>
      <c r="F129" s="21" t="s">
        <v>90</v>
      </c>
      <c r="G129" s="21" t="s">
        <v>45</v>
      </c>
      <c r="H129" s="21"/>
      <c r="I129" s="22" t="s">
        <v>2</v>
      </c>
      <c r="J129" s="22">
        <v>2</v>
      </c>
      <c r="K129" s="23">
        <v>2</v>
      </c>
      <c r="L129" s="24">
        <v>2</v>
      </c>
      <c r="M129" s="23">
        <v>3</v>
      </c>
      <c r="N129" s="24">
        <v>2</v>
      </c>
      <c r="O129" s="23">
        <v>2</v>
      </c>
      <c r="P129" s="24">
        <v>2</v>
      </c>
      <c r="Q129" s="23">
        <v>4</v>
      </c>
      <c r="R129" s="24">
        <v>4</v>
      </c>
      <c r="S129" s="23">
        <v>3</v>
      </c>
      <c r="T129" s="24">
        <v>2</v>
      </c>
      <c r="U129" s="23">
        <v>6</v>
      </c>
      <c r="V129" s="24">
        <v>1</v>
      </c>
      <c r="W129" s="23">
        <v>3</v>
      </c>
      <c r="X129" s="24">
        <v>3</v>
      </c>
      <c r="Y129" s="23">
        <v>3</v>
      </c>
      <c r="Z129" s="24">
        <v>2</v>
      </c>
      <c r="AA129" s="23"/>
      <c r="AB129" s="24"/>
      <c r="AC129" s="23"/>
      <c r="AD129" s="24"/>
      <c r="AE129" s="25">
        <f t="shared" si="14"/>
        <v>26</v>
      </c>
      <c r="AF129" s="26">
        <f t="shared" si="14"/>
        <v>18</v>
      </c>
      <c r="AG129" s="23">
        <v>32</v>
      </c>
      <c r="AM129" s="27"/>
    </row>
    <row r="130" spans="2:39" ht="15.75">
      <c r="B130" s="18"/>
      <c r="C130" s="19"/>
      <c r="D130" s="19"/>
      <c r="E130" s="20"/>
      <c r="F130" s="21"/>
      <c r="G130" s="21"/>
      <c r="H130" s="21"/>
      <c r="I130" s="22"/>
      <c r="J130" s="22"/>
      <c r="K130" s="23"/>
      <c r="L130" s="24"/>
      <c r="M130" s="23"/>
      <c r="N130" s="24"/>
      <c r="O130" s="23"/>
      <c r="P130" s="24"/>
      <c r="Q130" s="23"/>
      <c r="R130" s="24"/>
      <c r="S130" s="23"/>
      <c r="T130" s="24"/>
      <c r="U130" s="23"/>
      <c r="V130" s="24"/>
      <c r="W130" s="23"/>
      <c r="X130" s="24"/>
      <c r="Y130" s="23"/>
      <c r="Z130" s="24"/>
      <c r="AA130" s="23"/>
      <c r="AB130" s="24"/>
      <c r="AC130" s="23"/>
      <c r="AD130" s="24"/>
      <c r="AE130" s="25"/>
      <c r="AF130" s="26"/>
      <c r="AG130" s="23"/>
      <c r="AM130" s="27"/>
    </row>
    <row r="131" spans="2:39" ht="15.75">
      <c r="B131" s="18"/>
      <c r="C131" s="19"/>
      <c r="D131" s="19"/>
      <c r="E131" s="20">
        <v>1</v>
      </c>
      <c r="F131" s="21" t="s">
        <v>93</v>
      </c>
      <c r="G131" s="21" t="s">
        <v>112</v>
      </c>
      <c r="H131" s="21"/>
      <c r="I131" s="22" t="s">
        <v>2</v>
      </c>
      <c r="J131" s="22">
        <v>1</v>
      </c>
      <c r="K131" s="23">
        <v>4</v>
      </c>
      <c r="L131" s="24">
        <v>3</v>
      </c>
      <c r="M131" s="23">
        <v>5</v>
      </c>
      <c r="N131" s="24">
        <v>3</v>
      </c>
      <c r="O131" s="23">
        <v>5</v>
      </c>
      <c r="P131" s="24">
        <v>3</v>
      </c>
      <c r="Q131" s="23">
        <v>5</v>
      </c>
      <c r="R131" s="24">
        <v>4</v>
      </c>
      <c r="S131" s="23">
        <v>6</v>
      </c>
      <c r="T131" s="24">
        <v>3</v>
      </c>
      <c r="U131" s="23">
        <v>6</v>
      </c>
      <c r="V131" s="24">
        <v>1</v>
      </c>
      <c r="W131" s="23">
        <v>5</v>
      </c>
      <c r="X131" s="24">
        <v>4</v>
      </c>
      <c r="Y131" s="23">
        <v>5</v>
      </c>
      <c r="Z131" s="24">
        <v>2</v>
      </c>
      <c r="AA131" s="23"/>
      <c r="AB131" s="24"/>
      <c r="AC131" s="23"/>
      <c r="AD131" s="24"/>
      <c r="AE131" s="25">
        <f>SUM(K131,M131,O131,Q131,S131,U131,W131,Y131,AA131,AC131)</f>
        <v>41</v>
      </c>
      <c r="AF131" s="26">
        <f>SUM(L131,N131,P131,R131,T131,V131,X131,Z131,AB131,AD131)</f>
        <v>23</v>
      </c>
      <c r="AG131" s="23">
        <v>42</v>
      </c>
      <c r="AM131" s="27"/>
    </row>
    <row r="132" spans="2:39" ht="15.75">
      <c r="B132" s="18"/>
      <c r="C132" s="19"/>
      <c r="D132" s="19"/>
      <c r="E132" s="20">
        <v>2</v>
      </c>
      <c r="F132" s="21" t="s">
        <v>50</v>
      </c>
      <c r="G132" s="21" t="s">
        <v>41</v>
      </c>
      <c r="H132" s="21"/>
      <c r="I132" s="22" t="s">
        <v>2</v>
      </c>
      <c r="J132" s="22">
        <v>1</v>
      </c>
      <c r="K132" s="23">
        <v>1</v>
      </c>
      <c r="L132" s="24">
        <v>1</v>
      </c>
      <c r="M132" s="23">
        <v>4</v>
      </c>
      <c r="N132" s="24">
        <v>3</v>
      </c>
      <c r="O132" s="23">
        <v>3</v>
      </c>
      <c r="P132" s="24">
        <v>2</v>
      </c>
      <c r="Q132" s="23">
        <v>5</v>
      </c>
      <c r="R132" s="24">
        <v>4</v>
      </c>
      <c r="S132" s="23">
        <v>6</v>
      </c>
      <c r="T132" s="24">
        <v>3</v>
      </c>
      <c r="U132" s="23">
        <v>6</v>
      </c>
      <c r="V132" s="24">
        <v>1</v>
      </c>
      <c r="W132" s="23">
        <v>4</v>
      </c>
      <c r="X132" s="24">
        <v>4</v>
      </c>
      <c r="Y132" s="23">
        <v>3</v>
      </c>
      <c r="Z132" s="24">
        <v>2</v>
      </c>
      <c r="AA132" s="23"/>
      <c r="AB132" s="24"/>
      <c r="AC132" s="23"/>
      <c r="AD132" s="24"/>
      <c r="AE132" s="25">
        <f>SUM(K132,M132,O132,Q132,S132,U132,W132,Y132,AA132,AC132)</f>
        <v>32</v>
      </c>
      <c r="AF132" s="26">
        <f>SUM(L132,N132,P132,R132,T132,V132,X132,Z132,AB132,AD132)</f>
        <v>20</v>
      </c>
      <c r="AG132" s="23">
        <v>45</v>
      </c>
      <c r="AM132" s="27"/>
    </row>
    <row r="133" spans="2:39" ht="15.75">
      <c r="B133" s="18"/>
      <c r="C133" s="19"/>
      <c r="D133" s="19"/>
      <c r="E133" s="20"/>
      <c r="F133" s="21"/>
      <c r="G133" s="21"/>
      <c r="H133" s="21"/>
      <c r="I133" s="22"/>
      <c r="J133" s="22"/>
      <c r="K133" s="23"/>
      <c r="L133" s="24"/>
      <c r="M133" s="23"/>
      <c r="N133" s="24"/>
      <c r="O133" s="23"/>
      <c r="P133" s="24"/>
      <c r="Q133" s="23"/>
      <c r="R133" s="24"/>
      <c r="S133" s="23"/>
      <c r="T133" s="24"/>
      <c r="U133" s="23"/>
      <c r="V133" s="24"/>
      <c r="W133" s="23"/>
      <c r="X133" s="24"/>
      <c r="Y133" s="23"/>
      <c r="Z133" s="24"/>
      <c r="AA133" s="23"/>
      <c r="AB133" s="24"/>
      <c r="AC133" s="23"/>
      <c r="AD133" s="24"/>
      <c r="AE133" s="25"/>
      <c r="AF133" s="26"/>
      <c r="AG133" s="23"/>
      <c r="AM133" s="27"/>
    </row>
    <row r="134" spans="2:39" ht="15.75">
      <c r="B134" s="18"/>
      <c r="C134" s="19"/>
      <c r="D134" s="19"/>
      <c r="E134" s="20"/>
      <c r="F134" s="21"/>
      <c r="G134" s="21"/>
      <c r="H134" s="21"/>
      <c r="I134" s="22"/>
      <c r="J134" s="22"/>
      <c r="K134" s="23"/>
      <c r="L134" s="24"/>
      <c r="M134" s="23"/>
      <c r="N134" s="24"/>
      <c r="O134" s="23"/>
      <c r="P134" s="24"/>
      <c r="Q134" s="23"/>
      <c r="R134" s="24"/>
      <c r="S134" s="23"/>
      <c r="T134" s="24"/>
      <c r="U134" s="23"/>
      <c r="V134" s="24"/>
      <c r="W134" s="23"/>
      <c r="X134" s="24"/>
      <c r="Y134" s="23"/>
      <c r="Z134" s="24"/>
      <c r="AA134" s="23"/>
      <c r="AB134" s="24"/>
      <c r="AC134" s="23"/>
      <c r="AD134" s="24"/>
      <c r="AE134" s="25"/>
      <c r="AF134" s="26"/>
      <c r="AG134" s="23"/>
      <c r="AM134" s="27"/>
    </row>
    <row r="135" spans="2:39" ht="15.75">
      <c r="B135" s="18"/>
      <c r="C135" s="19"/>
      <c r="D135" s="19"/>
      <c r="E135" s="20">
        <v>54</v>
      </c>
      <c r="F135" s="21"/>
      <c r="G135" s="21"/>
      <c r="H135" s="21"/>
      <c r="I135" s="22"/>
      <c r="J135" s="22"/>
      <c r="K135" s="23"/>
      <c r="L135" s="24"/>
      <c r="M135" s="23"/>
      <c r="N135" s="24"/>
      <c r="O135" s="23"/>
      <c r="P135" s="24"/>
      <c r="Q135" s="23"/>
      <c r="R135" s="24"/>
      <c r="S135" s="23"/>
      <c r="T135" s="24"/>
      <c r="U135" s="23"/>
      <c r="V135" s="24"/>
      <c r="W135" s="23"/>
      <c r="X135" s="24"/>
      <c r="Y135" s="23"/>
      <c r="Z135" s="24"/>
      <c r="AA135" s="23"/>
      <c r="AB135" s="24"/>
      <c r="AC135" s="23"/>
      <c r="AD135" s="24"/>
      <c r="AE135" s="25">
        <f aca="true" t="shared" si="15" ref="AE135:AE166">SUM(K135,M135,O135,Q135,S135,U135,W135,Y135,AA135,AC135)</f>
        <v>0</v>
      </c>
      <c r="AF135" s="26">
        <f aca="true" t="shared" si="16" ref="AF135:AF166">SUM(L135,N135,P135,R135,T135,V135,X135,Z135,AB135,AD135)</f>
        <v>0</v>
      </c>
      <c r="AG135" s="23"/>
      <c r="AM135" s="27"/>
    </row>
    <row r="136" spans="2:39" ht="15.75">
      <c r="B136" s="18"/>
      <c r="C136" s="19"/>
      <c r="D136" s="19"/>
      <c r="E136" s="20">
        <v>55</v>
      </c>
      <c r="F136" s="21"/>
      <c r="G136" s="21"/>
      <c r="H136" s="21"/>
      <c r="I136" s="22"/>
      <c r="J136" s="22"/>
      <c r="K136" s="23"/>
      <c r="L136" s="24"/>
      <c r="M136" s="23"/>
      <c r="N136" s="24"/>
      <c r="O136" s="23"/>
      <c r="P136" s="24"/>
      <c r="Q136" s="23"/>
      <c r="R136" s="24"/>
      <c r="S136" s="23"/>
      <c r="T136" s="24"/>
      <c r="U136" s="23"/>
      <c r="V136" s="24"/>
      <c r="W136" s="23"/>
      <c r="X136" s="24"/>
      <c r="Y136" s="23"/>
      <c r="Z136" s="24"/>
      <c r="AA136" s="23"/>
      <c r="AB136" s="24"/>
      <c r="AC136" s="23"/>
      <c r="AD136" s="24"/>
      <c r="AE136" s="25">
        <f t="shared" si="15"/>
        <v>0</v>
      </c>
      <c r="AF136" s="26">
        <f t="shared" si="16"/>
        <v>0</v>
      </c>
      <c r="AG136" s="23"/>
      <c r="AM136" s="27"/>
    </row>
    <row r="137" spans="2:39" ht="15.75">
      <c r="B137" s="18"/>
      <c r="C137" s="19"/>
      <c r="D137" s="19"/>
      <c r="E137" s="20">
        <v>56</v>
      </c>
      <c r="F137" s="21"/>
      <c r="G137" s="21"/>
      <c r="H137" s="21"/>
      <c r="I137" s="22"/>
      <c r="J137" s="22"/>
      <c r="K137" s="23"/>
      <c r="L137" s="24"/>
      <c r="M137" s="23"/>
      <c r="N137" s="24"/>
      <c r="O137" s="23"/>
      <c r="P137" s="24"/>
      <c r="Q137" s="23"/>
      <c r="R137" s="24"/>
      <c r="S137" s="23"/>
      <c r="T137" s="24"/>
      <c r="U137" s="23"/>
      <c r="V137" s="24"/>
      <c r="W137" s="23"/>
      <c r="X137" s="24"/>
      <c r="Y137" s="23"/>
      <c r="Z137" s="24"/>
      <c r="AA137" s="23"/>
      <c r="AB137" s="24"/>
      <c r="AC137" s="23"/>
      <c r="AD137" s="24"/>
      <c r="AE137" s="25">
        <f t="shared" si="15"/>
        <v>0</v>
      </c>
      <c r="AF137" s="26">
        <f t="shared" si="16"/>
        <v>0</v>
      </c>
      <c r="AG137" s="23"/>
      <c r="AM137" s="27"/>
    </row>
    <row r="138" spans="2:39" ht="15.75">
      <c r="B138" s="18"/>
      <c r="C138" s="19"/>
      <c r="D138" s="19"/>
      <c r="E138" s="20">
        <v>57</v>
      </c>
      <c r="F138" s="21"/>
      <c r="G138" s="21"/>
      <c r="H138" s="21"/>
      <c r="I138" s="22"/>
      <c r="J138" s="22"/>
      <c r="K138" s="23"/>
      <c r="L138" s="24"/>
      <c r="M138" s="23"/>
      <c r="N138" s="24"/>
      <c r="O138" s="23"/>
      <c r="P138" s="24"/>
      <c r="Q138" s="23"/>
      <c r="R138" s="24"/>
      <c r="S138" s="23"/>
      <c r="T138" s="24"/>
      <c r="U138" s="23"/>
      <c r="V138" s="24"/>
      <c r="W138" s="23"/>
      <c r="X138" s="24"/>
      <c r="Y138" s="23"/>
      <c r="Z138" s="24"/>
      <c r="AA138" s="23"/>
      <c r="AB138" s="24"/>
      <c r="AC138" s="23"/>
      <c r="AD138" s="24"/>
      <c r="AE138" s="25">
        <f t="shared" si="15"/>
        <v>0</v>
      </c>
      <c r="AF138" s="26">
        <f t="shared" si="16"/>
        <v>0</v>
      </c>
      <c r="AG138" s="23"/>
      <c r="AM138" s="27"/>
    </row>
    <row r="139" spans="2:39" ht="15.75">
      <c r="B139" s="18"/>
      <c r="C139" s="19"/>
      <c r="D139" s="19"/>
      <c r="E139" s="20">
        <v>58</v>
      </c>
      <c r="F139" s="21"/>
      <c r="G139" s="21"/>
      <c r="H139" s="21"/>
      <c r="I139" s="22"/>
      <c r="J139" s="22"/>
      <c r="K139" s="23"/>
      <c r="L139" s="24"/>
      <c r="M139" s="23"/>
      <c r="N139" s="24"/>
      <c r="O139" s="23"/>
      <c r="P139" s="24"/>
      <c r="Q139" s="23"/>
      <c r="R139" s="24"/>
      <c r="S139" s="23"/>
      <c r="T139" s="24"/>
      <c r="U139" s="23"/>
      <c r="V139" s="24"/>
      <c r="W139" s="23"/>
      <c r="X139" s="24"/>
      <c r="Y139" s="23"/>
      <c r="Z139" s="24"/>
      <c r="AA139" s="23"/>
      <c r="AB139" s="24"/>
      <c r="AC139" s="23"/>
      <c r="AD139" s="24"/>
      <c r="AE139" s="25">
        <f t="shared" si="15"/>
        <v>0</v>
      </c>
      <c r="AF139" s="26">
        <f t="shared" si="16"/>
        <v>0</v>
      </c>
      <c r="AG139" s="23"/>
      <c r="AM139" s="27"/>
    </row>
    <row r="140" spans="2:39" ht="15.75">
      <c r="B140" s="18"/>
      <c r="C140" s="19"/>
      <c r="D140" s="19"/>
      <c r="E140" s="20">
        <v>59</v>
      </c>
      <c r="F140" s="21"/>
      <c r="G140" s="21"/>
      <c r="H140" s="21"/>
      <c r="I140" s="22"/>
      <c r="J140" s="22"/>
      <c r="K140" s="23"/>
      <c r="L140" s="24"/>
      <c r="M140" s="23"/>
      <c r="N140" s="24"/>
      <c r="O140" s="23"/>
      <c r="P140" s="24"/>
      <c r="Q140" s="23"/>
      <c r="R140" s="24"/>
      <c r="S140" s="23"/>
      <c r="T140" s="24"/>
      <c r="U140" s="23"/>
      <c r="V140" s="24"/>
      <c r="W140" s="23"/>
      <c r="X140" s="24"/>
      <c r="Y140" s="23"/>
      <c r="Z140" s="24"/>
      <c r="AA140" s="23"/>
      <c r="AB140" s="24"/>
      <c r="AC140" s="23"/>
      <c r="AD140" s="24"/>
      <c r="AE140" s="25">
        <f t="shared" si="15"/>
        <v>0</v>
      </c>
      <c r="AF140" s="26">
        <f t="shared" si="16"/>
        <v>0</v>
      </c>
      <c r="AG140" s="23"/>
      <c r="AM140" s="27"/>
    </row>
    <row r="141" spans="2:39" ht="15.75">
      <c r="B141" s="18"/>
      <c r="C141" s="19"/>
      <c r="D141" s="19"/>
      <c r="E141" s="20">
        <v>60</v>
      </c>
      <c r="F141" s="21"/>
      <c r="G141" s="21"/>
      <c r="H141" s="21"/>
      <c r="I141" s="22"/>
      <c r="J141" s="22"/>
      <c r="K141" s="23"/>
      <c r="L141" s="24"/>
      <c r="M141" s="23"/>
      <c r="N141" s="24"/>
      <c r="O141" s="23"/>
      <c r="P141" s="24"/>
      <c r="Q141" s="23"/>
      <c r="R141" s="24"/>
      <c r="S141" s="23"/>
      <c r="T141" s="24"/>
      <c r="U141" s="23"/>
      <c r="V141" s="24"/>
      <c r="W141" s="23"/>
      <c r="X141" s="24"/>
      <c r="Y141" s="23"/>
      <c r="Z141" s="24"/>
      <c r="AA141" s="23"/>
      <c r="AB141" s="24"/>
      <c r="AC141" s="23"/>
      <c r="AD141" s="24"/>
      <c r="AE141" s="25">
        <f t="shared" si="15"/>
        <v>0</v>
      </c>
      <c r="AF141" s="26">
        <f t="shared" si="16"/>
        <v>0</v>
      </c>
      <c r="AG141" s="23"/>
      <c r="AM141" s="27"/>
    </row>
    <row r="142" spans="2:39" ht="15.75">
      <c r="B142" s="18"/>
      <c r="C142" s="19"/>
      <c r="D142" s="19"/>
      <c r="E142" s="20">
        <v>61</v>
      </c>
      <c r="F142" s="21"/>
      <c r="G142" s="21"/>
      <c r="H142" s="21"/>
      <c r="I142" s="22"/>
      <c r="J142" s="22"/>
      <c r="K142" s="23"/>
      <c r="L142" s="24"/>
      <c r="M142" s="23"/>
      <c r="N142" s="24"/>
      <c r="O142" s="23"/>
      <c r="P142" s="24"/>
      <c r="Q142" s="23"/>
      <c r="R142" s="24"/>
      <c r="S142" s="23"/>
      <c r="T142" s="24"/>
      <c r="U142" s="23"/>
      <c r="V142" s="24"/>
      <c r="W142" s="23"/>
      <c r="X142" s="24"/>
      <c r="Y142" s="23"/>
      <c r="Z142" s="24"/>
      <c r="AA142" s="23"/>
      <c r="AB142" s="24"/>
      <c r="AC142" s="23"/>
      <c r="AD142" s="24"/>
      <c r="AE142" s="25">
        <f t="shared" si="15"/>
        <v>0</v>
      </c>
      <c r="AF142" s="26">
        <f t="shared" si="16"/>
        <v>0</v>
      </c>
      <c r="AG142" s="23"/>
      <c r="AM142" s="27"/>
    </row>
    <row r="143" spans="2:39" ht="15.75">
      <c r="B143" s="18"/>
      <c r="C143" s="19"/>
      <c r="D143" s="19"/>
      <c r="E143" s="20">
        <v>62</v>
      </c>
      <c r="F143" s="21"/>
      <c r="G143" s="21"/>
      <c r="H143" s="21"/>
      <c r="I143" s="22"/>
      <c r="J143" s="22"/>
      <c r="K143" s="23"/>
      <c r="L143" s="24"/>
      <c r="M143" s="23"/>
      <c r="N143" s="24"/>
      <c r="O143" s="23"/>
      <c r="P143" s="24"/>
      <c r="Q143" s="23"/>
      <c r="R143" s="24"/>
      <c r="S143" s="23"/>
      <c r="T143" s="24"/>
      <c r="U143" s="23"/>
      <c r="V143" s="24"/>
      <c r="W143" s="23"/>
      <c r="X143" s="24"/>
      <c r="Y143" s="23"/>
      <c r="Z143" s="24"/>
      <c r="AA143" s="23"/>
      <c r="AB143" s="24"/>
      <c r="AC143" s="23"/>
      <c r="AD143" s="24"/>
      <c r="AE143" s="25">
        <f t="shared" si="15"/>
        <v>0</v>
      </c>
      <c r="AF143" s="26">
        <f t="shared" si="16"/>
        <v>0</v>
      </c>
      <c r="AG143" s="23"/>
      <c r="AM143" s="27"/>
    </row>
    <row r="144" spans="2:39" ht="15.75">
      <c r="B144" s="18"/>
      <c r="C144" s="19"/>
      <c r="D144" s="19"/>
      <c r="E144" s="20">
        <v>63</v>
      </c>
      <c r="F144" s="21"/>
      <c r="G144" s="21"/>
      <c r="H144" s="21"/>
      <c r="I144" s="22"/>
      <c r="J144" s="22"/>
      <c r="K144" s="23"/>
      <c r="L144" s="24"/>
      <c r="M144" s="23"/>
      <c r="N144" s="24"/>
      <c r="O144" s="23"/>
      <c r="P144" s="24"/>
      <c r="Q144" s="23"/>
      <c r="R144" s="24"/>
      <c r="S144" s="23"/>
      <c r="T144" s="24"/>
      <c r="U144" s="23"/>
      <c r="V144" s="24"/>
      <c r="W144" s="23"/>
      <c r="X144" s="24"/>
      <c r="Y144" s="23"/>
      <c r="Z144" s="24"/>
      <c r="AA144" s="23"/>
      <c r="AB144" s="24"/>
      <c r="AC144" s="23"/>
      <c r="AD144" s="24"/>
      <c r="AE144" s="25">
        <f t="shared" si="15"/>
        <v>0</v>
      </c>
      <c r="AF144" s="26">
        <f t="shared" si="16"/>
        <v>0</v>
      </c>
      <c r="AG144" s="23"/>
      <c r="AM144" s="27"/>
    </row>
    <row r="145" spans="2:39" ht="15.75">
      <c r="B145" s="18"/>
      <c r="C145" s="19"/>
      <c r="D145" s="19"/>
      <c r="E145" s="20">
        <v>64</v>
      </c>
      <c r="F145" s="21"/>
      <c r="G145" s="21"/>
      <c r="H145" s="21"/>
      <c r="I145" s="22"/>
      <c r="J145" s="22"/>
      <c r="K145" s="23"/>
      <c r="L145" s="24"/>
      <c r="M145" s="23"/>
      <c r="N145" s="24"/>
      <c r="O145" s="23"/>
      <c r="P145" s="24"/>
      <c r="Q145" s="23"/>
      <c r="R145" s="24"/>
      <c r="S145" s="23"/>
      <c r="T145" s="24"/>
      <c r="U145" s="23"/>
      <c r="V145" s="24"/>
      <c r="W145" s="23"/>
      <c r="X145" s="24"/>
      <c r="Y145" s="23"/>
      <c r="Z145" s="24"/>
      <c r="AA145" s="23"/>
      <c r="AB145" s="24"/>
      <c r="AC145" s="23"/>
      <c r="AD145" s="24"/>
      <c r="AE145" s="25">
        <f t="shared" si="15"/>
        <v>0</v>
      </c>
      <c r="AF145" s="26">
        <f t="shared" si="16"/>
        <v>0</v>
      </c>
      <c r="AG145" s="23"/>
      <c r="AM145" s="27"/>
    </row>
    <row r="146" spans="2:39" ht="15.75">
      <c r="B146" s="18"/>
      <c r="C146" s="19"/>
      <c r="D146" s="19"/>
      <c r="E146" s="20"/>
      <c r="F146" s="21"/>
      <c r="G146" s="21"/>
      <c r="H146" s="21"/>
      <c r="I146" s="22"/>
      <c r="J146" s="22"/>
      <c r="K146" s="23"/>
      <c r="L146" s="24"/>
      <c r="M146" s="23"/>
      <c r="N146" s="24"/>
      <c r="O146" s="23"/>
      <c r="P146" s="24"/>
      <c r="Q146" s="23"/>
      <c r="R146" s="24"/>
      <c r="S146" s="23"/>
      <c r="T146" s="24"/>
      <c r="U146" s="23"/>
      <c r="V146" s="24"/>
      <c r="W146" s="23"/>
      <c r="X146" s="24"/>
      <c r="Y146" s="23"/>
      <c r="Z146" s="24"/>
      <c r="AA146" s="23"/>
      <c r="AB146" s="24"/>
      <c r="AC146" s="23"/>
      <c r="AD146" s="24"/>
      <c r="AE146" s="25">
        <f t="shared" si="15"/>
        <v>0</v>
      </c>
      <c r="AF146" s="26">
        <f t="shared" si="16"/>
        <v>0</v>
      </c>
      <c r="AG146" s="23"/>
      <c r="AM146" s="27"/>
    </row>
    <row r="147" spans="2:39" ht="15.75">
      <c r="B147" s="18"/>
      <c r="C147" s="19"/>
      <c r="D147" s="19"/>
      <c r="E147" s="20">
        <v>1</v>
      </c>
      <c r="F147" s="21"/>
      <c r="G147" s="21"/>
      <c r="H147" s="21"/>
      <c r="I147" s="22"/>
      <c r="J147" s="22"/>
      <c r="K147" s="23"/>
      <c r="L147" s="24"/>
      <c r="M147" s="23"/>
      <c r="N147" s="24"/>
      <c r="O147" s="23"/>
      <c r="P147" s="24"/>
      <c r="Q147" s="23"/>
      <c r="R147" s="24"/>
      <c r="S147" s="23"/>
      <c r="T147" s="24"/>
      <c r="U147" s="23"/>
      <c r="V147" s="24"/>
      <c r="W147" s="23"/>
      <c r="X147" s="24"/>
      <c r="Y147" s="23"/>
      <c r="Z147" s="24"/>
      <c r="AA147" s="23"/>
      <c r="AB147" s="24"/>
      <c r="AC147" s="23"/>
      <c r="AD147" s="24"/>
      <c r="AE147" s="25">
        <f t="shared" si="15"/>
        <v>0</v>
      </c>
      <c r="AF147" s="26">
        <f t="shared" si="16"/>
        <v>0</v>
      </c>
      <c r="AG147" s="23"/>
      <c r="AM147" s="27"/>
    </row>
    <row r="148" spans="2:39" ht="15.75">
      <c r="B148" s="18"/>
      <c r="C148" s="19"/>
      <c r="D148" s="19"/>
      <c r="E148" s="20">
        <v>2</v>
      </c>
      <c r="F148" s="21"/>
      <c r="G148" s="21"/>
      <c r="H148" s="21"/>
      <c r="I148" s="22"/>
      <c r="J148" s="22"/>
      <c r="K148" s="23"/>
      <c r="L148" s="24"/>
      <c r="M148" s="23"/>
      <c r="N148" s="24"/>
      <c r="O148" s="23"/>
      <c r="P148" s="24"/>
      <c r="Q148" s="23"/>
      <c r="R148" s="24"/>
      <c r="S148" s="23"/>
      <c r="T148" s="24"/>
      <c r="U148" s="23"/>
      <c r="V148" s="24"/>
      <c r="W148" s="23"/>
      <c r="X148" s="24"/>
      <c r="Y148" s="23"/>
      <c r="Z148" s="24"/>
      <c r="AA148" s="23"/>
      <c r="AB148" s="24"/>
      <c r="AC148" s="23"/>
      <c r="AD148" s="24"/>
      <c r="AE148" s="25">
        <f t="shared" si="15"/>
        <v>0</v>
      </c>
      <c r="AF148" s="26">
        <f t="shared" si="16"/>
        <v>0</v>
      </c>
      <c r="AG148" s="23"/>
      <c r="AM148" s="27"/>
    </row>
    <row r="149" spans="2:39" ht="15.75">
      <c r="B149" s="18"/>
      <c r="C149" s="19"/>
      <c r="D149" s="19"/>
      <c r="E149" s="20">
        <v>3</v>
      </c>
      <c r="F149" s="21"/>
      <c r="G149" s="21"/>
      <c r="H149" s="21"/>
      <c r="I149" s="22"/>
      <c r="J149" s="22"/>
      <c r="K149" s="23"/>
      <c r="L149" s="24"/>
      <c r="M149" s="23"/>
      <c r="N149" s="24"/>
      <c r="O149" s="23"/>
      <c r="P149" s="24"/>
      <c r="Q149" s="23"/>
      <c r="R149" s="24"/>
      <c r="S149" s="23"/>
      <c r="T149" s="24"/>
      <c r="U149" s="23"/>
      <c r="V149" s="24"/>
      <c r="W149" s="23"/>
      <c r="X149" s="24"/>
      <c r="Y149" s="23"/>
      <c r="Z149" s="24"/>
      <c r="AA149" s="23"/>
      <c r="AB149" s="24"/>
      <c r="AC149" s="23"/>
      <c r="AD149" s="24"/>
      <c r="AE149" s="25">
        <f t="shared" si="15"/>
        <v>0</v>
      </c>
      <c r="AF149" s="26">
        <f t="shared" si="16"/>
        <v>0</v>
      </c>
      <c r="AG149" s="23"/>
      <c r="AM149" s="27"/>
    </row>
    <row r="150" spans="2:39" ht="15.75">
      <c r="B150" s="18"/>
      <c r="C150" s="19"/>
      <c r="D150" s="19"/>
      <c r="E150" s="20">
        <v>4</v>
      </c>
      <c r="F150" s="21"/>
      <c r="G150" s="21"/>
      <c r="H150" s="21"/>
      <c r="I150" s="22"/>
      <c r="J150" s="22"/>
      <c r="K150" s="23"/>
      <c r="L150" s="24"/>
      <c r="M150" s="23"/>
      <c r="N150" s="24"/>
      <c r="O150" s="23"/>
      <c r="P150" s="24"/>
      <c r="Q150" s="23"/>
      <c r="R150" s="24"/>
      <c r="S150" s="23"/>
      <c r="T150" s="24"/>
      <c r="U150" s="23"/>
      <c r="V150" s="24"/>
      <c r="W150" s="23"/>
      <c r="X150" s="24"/>
      <c r="Y150" s="23"/>
      <c r="Z150" s="24"/>
      <c r="AA150" s="23"/>
      <c r="AB150" s="24"/>
      <c r="AC150" s="23"/>
      <c r="AD150" s="24"/>
      <c r="AE150" s="25">
        <f t="shared" si="15"/>
        <v>0</v>
      </c>
      <c r="AF150" s="26">
        <f t="shared" si="16"/>
        <v>0</v>
      </c>
      <c r="AG150" s="23"/>
      <c r="AM150" s="27"/>
    </row>
    <row r="151" spans="2:39" ht="15.75">
      <c r="B151" s="18"/>
      <c r="C151" s="19"/>
      <c r="D151" s="19"/>
      <c r="E151" s="20">
        <v>5</v>
      </c>
      <c r="F151" s="21"/>
      <c r="G151" s="21"/>
      <c r="H151" s="21"/>
      <c r="I151" s="22"/>
      <c r="J151" s="22"/>
      <c r="K151" s="23"/>
      <c r="L151" s="24"/>
      <c r="M151" s="23"/>
      <c r="N151" s="24"/>
      <c r="O151" s="23"/>
      <c r="P151" s="24"/>
      <c r="Q151" s="23"/>
      <c r="R151" s="24"/>
      <c r="S151" s="23"/>
      <c r="T151" s="24"/>
      <c r="U151" s="23"/>
      <c r="V151" s="24"/>
      <c r="W151" s="23"/>
      <c r="X151" s="24"/>
      <c r="Y151" s="23"/>
      <c r="Z151" s="24"/>
      <c r="AA151" s="23"/>
      <c r="AB151" s="24"/>
      <c r="AC151" s="23"/>
      <c r="AD151" s="24"/>
      <c r="AE151" s="25">
        <f t="shared" si="15"/>
        <v>0</v>
      </c>
      <c r="AF151" s="26">
        <f t="shared" si="16"/>
        <v>0</v>
      </c>
      <c r="AG151" s="23"/>
      <c r="AM151" s="27"/>
    </row>
    <row r="152" spans="2:39" ht="15.75">
      <c r="B152" s="18"/>
      <c r="C152" s="19"/>
      <c r="D152" s="19"/>
      <c r="E152" s="20">
        <v>6</v>
      </c>
      <c r="F152" s="21"/>
      <c r="G152" s="21"/>
      <c r="H152" s="21"/>
      <c r="I152" s="22"/>
      <c r="J152" s="22"/>
      <c r="K152" s="23"/>
      <c r="L152" s="24"/>
      <c r="M152" s="23"/>
      <c r="N152" s="24"/>
      <c r="O152" s="23"/>
      <c r="P152" s="24"/>
      <c r="Q152" s="23"/>
      <c r="R152" s="24"/>
      <c r="S152" s="23"/>
      <c r="T152" s="24"/>
      <c r="U152" s="23"/>
      <c r="V152" s="24"/>
      <c r="W152" s="23"/>
      <c r="X152" s="24"/>
      <c r="Y152" s="23"/>
      <c r="Z152" s="24"/>
      <c r="AA152" s="23"/>
      <c r="AB152" s="24"/>
      <c r="AC152" s="23"/>
      <c r="AD152" s="24"/>
      <c r="AE152" s="25">
        <f t="shared" si="15"/>
        <v>0</v>
      </c>
      <c r="AF152" s="26">
        <f t="shared" si="16"/>
        <v>0</v>
      </c>
      <c r="AG152" s="23"/>
      <c r="AM152" s="27"/>
    </row>
    <row r="153" spans="2:39" ht="15.75">
      <c r="B153" s="18"/>
      <c r="C153" s="19"/>
      <c r="D153" s="19"/>
      <c r="E153" s="20">
        <v>7</v>
      </c>
      <c r="F153" s="21"/>
      <c r="G153" s="21"/>
      <c r="H153" s="21"/>
      <c r="I153" s="22"/>
      <c r="J153" s="22"/>
      <c r="K153" s="23"/>
      <c r="L153" s="24"/>
      <c r="M153" s="23"/>
      <c r="N153" s="24"/>
      <c r="O153" s="23"/>
      <c r="P153" s="24"/>
      <c r="Q153" s="23"/>
      <c r="R153" s="24"/>
      <c r="S153" s="23"/>
      <c r="T153" s="24"/>
      <c r="U153" s="23"/>
      <c r="V153" s="24"/>
      <c r="W153" s="23"/>
      <c r="X153" s="24"/>
      <c r="Y153" s="23"/>
      <c r="Z153" s="24"/>
      <c r="AA153" s="23"/>
      <c r="AB153" s="24"/>
      <c r="AC153" s="23"/>
      <c r="AD153" s="24"/>
      <c r="AE153" s="25">
        <f t="shared" si="15"/>
        <v>0</v>
      </c>
      <c r="AF153" s="26">
        <f t="shared" si="16"/>
        <v>0</v>
      </c>
      <c r="AG153" s="23"/>
      <c r="AM153" s="27"/>
    </row>
    <row r="154" spans="2:39" ht="15.75">
      <c r="B154" s="18"/>
      <c r="C154" s="19"/>
      <c r="D154" s="19"/>
      <c r="E154" s="20">
        <v>8</v>
      </c>
      <c r="F154" s="21"/>
      <c r="G154" s="21"/>
      <c r="H154" s="21"/>
      <c r="I154" s="22"/>
      <c r="J154" s="22"/>
      <c r="K154" s="23"/>
      <c r="L154" s="24"/>
      <c r="M154" s="23"/>
      <c r="N154" s="24"/>
      <c r="O154" s="23"/>
      <c r="P154" s="24"/>
      <c r="Q154" s="23"/>
      <c r="R154" s="24"/>
      <c r="S154" s="23"/>
      <c r="T154" s="24"/>
      <c r="U154" s="23"/>
      <c r="V154" s="24"/>
      <c r="W154" s="23"/>
      <c r="X154" s="24"/>
      <c r="Y154" s="23"/>
      <c r="Z154" s="24"/>
      <c r="AA154" s="23"/>
      <c r="AB154" s="24"/>
      <c r="AC154" s="23"/>
      <c r="AD154" s="24"/>
      <c r="AE154" s="25">
        <f t="shared" si="15"/>
        <v>0</v>
      </c>
      <c r="AF154" s="26">
        <f t="shared" si="16"/>
        <v>0</v>
      </c>
      <c r="AG154" s="23"/>
      <c r="AM154" s="27"/>
    </row>
    <row r="155" spans="2:39" ht="15.75">
      <c r="B155" s="18"/>
      <c r="C155" s="19"/>
      <c r="D155" s="19"/>
      <c r="E155" s="20">
        <v>9</v>
      </c>
      <c r="F155" s="21"/>
      <c r="G155" s="21"/>
      <c r="H155" s="21"/>
      <c r="I155" s="22"/>
      <c r="J155" s="22"/>
      <c r="K155" s="23"/>
      <c r="L155" s="24"/>
      <c r="M155" s="23"/>
      <c r="N155" s="24"/>
      <c r="O155" s="23"/>
      <c r="P155" s="24"/>
      <c r="Q155" s="23"/>
      <c r="R155" s="24"/>
      <c r="S155" s="23"/>
      <c r="T155" s="24"/>
      <c r="U155" s="23"/>
      <c r="V155" s="24"/>
      <c r="W155" s="23"/>
      <c r="X155" s="24"/>
      <c r="Y155" s="23"/>
      <c r="Z155" s="24"/>
      <c r="AA155" s="23"/>
      <c r="AB155" s="24"/>
      <c r="AC155" s="23"/>
      <c r="AD155" s="24"/>
      <c r="AE155" s="25">
        <f t="shared" si="15"/>
        <v>0</v>
      </c>
      <c r="AF155" s="26">
        <f t="shared" si="16"/>
        <v>0</v>
      </c>
      <c r="AG155" s="23"/>
      <c r="AM155" s="27"/>
    </row>
    <row r="156" spans="2:39" ht="15.75">
      <c r="B156" s="18"/>
      <c r="C156" s="19"/>
      <c r="D156" s="19"/>
      <c r="E156" s="20">
        <v>10</v>
      </c>
      <c r="F156" s="21"/>
      <c r="G156" s="21"/>
      <c r="H156" s="21"/>
      <c r="I156" s="22"/>
      <c r="J156" s="22"/>
      <c r="K156" s="23"/>
      <c r="L156" s="24"/>
      <c r="M156" s="23"/>
      <c r="N156" s="24"/>
      <c r="O156" s="23"/>
      <c r="P156" s="24"/>
      <c r="Q156" s="23"/>
      <c r="R156" s="24"/>
      <c r="S156" s="23"/>
      <c r="T156" s="24"/>
      <c r="U156" s="23"/>
      <c r="V156" s="24"/>
      <c r="W156" s="23"/>
      <c r="X156" s="24"/>
      <c r="Y156" s="23"/>
      <c r="Z156" s="24"/>
      <c r="AA156" s="23"/>
      <c r="AB156" s="24"/>
      <c r="AC156" s="23"/>
      <c r="AD156" s="24"/>
      <c r="AE156" s="25">
        <f t="shared" si="15"/>
        <v>0</v>
      </c>
      <c r="AF156" s="26">
        <f t="shared" si="16"/>
        <v>0</v>
      </c>
      <c r="AG156" s="23"/>
      <c r="AM156" s="27"/>
    </row>
    <row r="157" spans="2:39" ht="15.75">
      <c r="B157" s="18"/>
      <c r="C157" s="19"/>
      <c r="D157" s="19"/>
      <c r="E157" s="20">
        <v>11</v>
      </c>
      <c r="F157" s="21"/>
      <c r="G157" s="21"/>
      <c r="H157" s="21"/>
      <c r="I157" s="22"/>
      <c r="J157" s="22"/>
      <c r="K157" s="23"/>
      <c r="L157" s="24"/>
      <c r="M157" s="23"/>
      <c r="N157" s="24"/>
      <c r="O157" s="23"/>
      <c r="P157" s="24"/>
      <c r="Q157" s="23"/>
      <c r="R157" s="24"/>
      <c r="S157" s="23"/>
      <c r="T157" s="24"/>
      <c r="U157" s="23"/>
      <c r="V157" s="24"/>
      <c r="W157" s="23"/>
      <c r="X157" s="24"/>
      <c r="Y157" s="23"/>
      <c r="Z157" s="24"/>
      <c r="AA157" s="23"/>
      <c r="AB157" s="24"/>
      <c r="AC157" s="23"/>
      <c r="AD157" s="24"/>
      <c r="AE157" s="25">
        <f t="shared" si="15"/>
        <v>0</v>
      </c>
      <c r="AF157" s="26">
        <f t="shared" si="16"/>
        <v>0</v>
      </c>
      <c r="AG157" s="23"/>
      <c r="AM157" s="27"/>
    </row>
    <row r="158" spans="2:39" ht="15.75">
      <c r="B158" s="18"/>
      <c r="C158" s="19"/>
      <c r="D158" s="19"/>
      <c r="E158" s="20">
        <v>12</v>
      </c>
      <c r="F158" s="21"/>
      <c r="G158" s="21"/>
      <c r="H158" s="21"/>
      <c r="I158" s="22"/>
      <c r="J158" s="22"/>
      <c r="K158" s="23"/>
      <c r="L158" s="24"/>
      <c r="M158" s="23"/>
      <c r="N158" s="24"/>
      <c r="O158" s="23"/>
      <c r="P158" s="24"/>
      <c r="Q158" s="23"/>
      <c r="R158" s="24"/>
      <c r="S158" s="23"/>
      <c r="T158" s="24"/>
      <c r="U158" s="23"/>
      <c r="V158" s="24"/>
      <c r="W158" s="23"/>
      <c r="X158" s="24"/>
      <c r="Y158" s="23"/>
      <c r="Z158" s="24"/>
      <c r="AA158" s="23"/>
      <c r="AB158" s="24"/>
      <c r="AC158" s="23"/>
      <c r="AD158" s="24"/>
      <c r="AE158" s="25">
        <f t="shared" si="15"/>
        <v>0</v>
      </c>
      <c r="AF158" s="26">
        <f t="shared" si="16"/>
        <v>0</v>
      </c>
      <c r="AG158" s="23"/>
      <c r="AM158" s="27"/>
    </row>
    <row r="159" spans="2:39" ht="15.75">
      <c r="B159" s="18"/>
      <c r="C159" s="19"/>
      <c r="D159" s="19"/>
      <c r="E159" s="20">
        <v>13</v>
      </c>
      <c r="F159" s="21"/>
      <c r="G159" s="21"/>
      <c r="H159" s="21"/>
      <c r="I159" s="22"/>
      <c r="J159" s="22"/>
      <c r="K159" s="23"/>
      <c r="L159" s="24"/>
      <c r="M159" s="23"/>
      <c r="N159" s="24"/>
      <c r="O159" s="23"/>
      <c r="P159" s="24"/>
      <c r="Q159" s="23"/>
      <c r="R159" s="24"/>
      <c r="S159" s="23"/>
      <c r="T159" s="24"/>
      <c r="U159" s="23"/>
      <c r="V159" s="24"/>
      <c r="W159" s="23"/>
      <c r="X159" s="24"/>
      <c r="Y159" s="23"/>
      <c r="Z159" s="24"/>
      <c r="AA159" s="23"/>
      <c r="AB159" s="24"/>
      <c r="AC159" s="23"/>
      <c r="AD159" s="24"/>
      <c r="AE159" s="25">
        <f t="shared" si="15"/>
        <v>0</v>
      </c>
      <c r="AF159" s="26">
        <f t="shared" si="16"/>
        <v>0</v>
      </c>
      <c r="AG159" s="23"/>
      <c r="AM159" s="27"/>
    </row>
    <row r="160" spans="2:39" ht="15.75">
      <c r="B160" s="18"/>
      <c r="C160" s="19"/>
      <c r="D160" s="19"/>
      <c r="E160" s="20">
        <v>14</v>
      </c>
      <c r="F160" s="21"/>
      <c r="G160" s="21"/>
      <c r="H160" s="21"/>
      <c r="I160" s="22"/>
      <c r="J160" s="22"/>
      <c r="K160" s="23"/>
      <c r="L160" s="24"/>
      <c r="M160" s="23"/>
      <c r="N160" s="24"/>
      <c r="O160" s="23"/>
      <c r="P160" s="24"/>
      <c r="Q160" s="23"/>
      <c r="R160" s="24"/>
      <c r="S160" s="23"/>
      <c r="T160" s="24"/>
      <c r="U160" s="23"/>
      <c r="V160" s="24"/>
      <c r="W160" s="23"/>
      <c r="X160" s="24"/>
      <c r="Y160" s="23"/>
      <c r="Z160" s="24"/>
      <c r="AA160" s="23"/>
      <c r="AB160" s="24"/>
      <c r="AC160" s="23"/>
      <c r="AD160" s="24"/>
      <c r="AE160" s="25">
        <f t="shared" si="15"/>
        <v>0</v>
      </c>
      <c r="AF160" s="26">
        <f t="shared" si="16"/>
        <v>0</v>
      </c>
      <c r="AG160" s="23"/>
      <c r="AM160" s="27"/>
    </row>
    <row r="161" spans="2:39" ht="15.75">
      <c r="B161" s="18"/>
      <c r="C161" s="19"/>
      <c r="D161" s="19"/>
      <c r="E161" s="20">
        <v>15</v>
      </c>
      <c r="F161" s="21"/>
      <c r="G161" s="21"/>
      <c r="H161" s="21"/>
      <c r="I161" s="22"/>
      <c r="J161" s="22"/>
      <c r="K161" s="23"/>
      <c r="L161" s="24"/>
      <c r="M161" s="23"/>
      <c r="N161" s="24"/>
      <c r="O161" s="23"/>
      <c r="P161" s="24"/>
      <c r="Q161" s="23"/>
      <c r="R161" s="24"/>
      <c r="S161" s="23"/>
      <c r="T161" s="24"/>
      <c r="U161" s="23"/>
      <c r="V161" s="24"/>
      <c r="W161" s="23"/>
      <c r="X161" s="24"/>
      <c r="Y161" s="23"/>
      <c r="Z161" s="24"/>
      <c r="AA161" s="23"/>
      <c r="AB161" s="24"/>
      <c r="AC161" s="23"/>
      <c r="AD161" s="24"/>
      <c r="AE161" s="25">
        <f t="shared" si="15"/>
        <v>0</v>
      </c>
      <c r="AF161" s="26">
        <f t="shared" si="16"/>
        <v>0</v>
      </c>
      <c r="AG161" s="23"/>
      <c r="AM161" s="27"/>
    </row>
    <row r="162" spans="2:39" ht="15.75">
      <c r="B162" s="18"/>
      <c r="C162" s="19"/>
      <c r="D162" s="19"/>
      <c r="E162" s="20">
        <v>16</v>
      </c>
      <c r="F162" s="21"/>
      <c r="G162" s="21"/>
      <c r="H162" s="21"/>
      <c r="I162" s="22"/>
      <c r="J162" s="22"/>
      <c r="K162" s="23"/>
      <c r="L162" s="24"/>
      <c r="M162" s="23"/>
      <c r="N162" s="24"/>
      <c r="O162" s="23"/>
      <c r="P162" s="24"/>
      <c r="Q162" s="23"/>
      <c r="R162" s="24"/>
      <c r="S162" s="23"/>
      <c r="T162" s="24"/>
      <c r="U162" s="23"/>
      <c r="V162" s="24"/>
      <c r="W162" s="23"/>
      <c r="X162" s="24"/>
      <c r="Y162" s="23"/>
      <c r="Z162" s="24"/>
      <c r="AA162" s="23"/>
      <c r="AB162" s="24"/>
      <c r="AC162" s="23"/>
      <c r="AD162" s="24"/>
      <c r="AE162" s="25">
        <f t="shared" si="15"/>
        <v>0</v>
      </c>
      <c r="AF162" s="26">
        <f t="shared" si="16"/>
        <v>0</v>
      </c>
      <c r="AG162" s="23"/>
      <c r="AM162" s="27"/>
    </row>
    <row r="163" spans="2:39" ht="15.75">
      <c r="B163" s="18"/>
      <c r="C163" s="19"/>
      <c r="D163" s="19"/>
      <c r="E163" s="20">
        <v>17</v>
      </c>
      <c r="F163" s="21"/>
      <c r="G163" s="21"/>
      <c r="H163" s="21"/>
      <c r="I163" s="22"/>
      <c r="J163" s="22"/>
      <c r="K163" s="23"/>
      <c r="L163" s="24"/>
      <c r="M163" s="23"/>
      <c r="N163" s="24"/>
      <c r="O163" s="23"/>
      <c r="P163" s="24"/>
      <c r="Q163" s="23"/>
      <c r="R163" s="24"/>
      <c r="S163" s="23"/>
      <c r="T163" s="24"/>
      <c r="U163" s="23"/>
      <c r="V163" s="24"/>
      <c r="W163" s="23"/>
      <c r="X163" s="24"/>
      <c r="Y163" s="23"/>
      <c r="Z163" s="24"/>
      <c r="AA163" s="23"/>
      <c r="AB163" s="24"/>
      <c r="AC163" s="23"/>
      <c r="AD163" s="24"/>
      <c r="AE163" s="25">
        <f t="shared" si="15"/>
        <v>0</v>
      </c>
      <c r="AF163" s="26">
        <f t="shared" si="16"/>
        <v>0</v>
      </c>
      <c r="AG163" s="23"/>
      <c r="AM163" s="27"/>
    </row>
    <row r="164" spans="2:39" ht="15.75">
      <c r="B164" s="18"/>
      <c r="C164" s="19"/>
      <c r="D164" s="19"/>
      <c r="E164" s="20">
        <v>18</v>
      </c>
      <c r="F164" s="21"/>
      <c r="G164" s="21"/>
      <c r="H164" s="21"/>
      <c r="I164" s="22"/>
      <c r="J164" s="22"/>
      <c r="K164" s="23"/>
      <c r="L164" s="24"/>
      <c r="M164" s="23"/>
      <c r="N164" s="24"/>
      <c r="O164" s="23"/>
      <c r="P164" s="24"/>
      <c r="Q164" s="23"/>
      <c r="R164" s="24"/>
      <c r="S164" s="23"/>
      <c r="T164" s="24"/>
      <c r="U164" s="23"/>
      <c r="V164" s="24"/>
      <c r="W164" s="23"/>
      <c r="X164" s="24"/>
      <c r="Y164" s="23"/>
      <c r="Z164" s="24"/>
      <c r="AA164" s="23"/>
      <c r="AB164" s="24"/>
      <c r="AC164" s="23"/>
      <c r="AD164" s="24"/>
      <c r="AE164" s="25">
        <f t="shared" si="15"/>
        <v>0</v>
      </c>
      <c r="AF164" s="26">
        <f t="shared" si="16"/>
        <v>0</v>
      </c>
      <c r="AG164" s="23"/>
      <c r="AM164" s="27"/>
    </row>
    <row r="165" spans="2:39" ht="15.75">
      <c r="B165" s="18"/>
      <c r="C165" s="19"/>
      <c r="D165" s="19"/>
      <c r="E165" s="20">
        <v>19</v>
      </c>
      <c r="F165" s="21"/>
      <c r="G165" s="21"/>
      <c r="H165" s="21"/>
      <c r="I165" s="22"/>
      <c r="J165" s="22"/>
      <c r="K165" s="23"/>
      <c r="L165" s="24"/>
      <c r="M165" s="23"/>
      <c r="N165" s="24"/>
      <c r="O165" s="23"/>
      <c r="P165" s="24"/>
      <c r="Q165" s="23"/>
      <c r="R165" s="24"/>
      <c r="S165" s="23"/>
      <c r="T165" s="24"/>
      <c r="U165" s="23"/>
      <c r="V165" s="24"/>
      <c r="W165" s="23"/>
      <c r="X165" s="24"/>
      <c r="Y165" s="23"/>
      <c r="Z165" s="24"/>
      <c r="AA165" s="23"/>
      <c r="AB165" s="24"/>
      <c r="AC165" s="23"/>
      <c r="AD165" s="24"/>
      <c r="AE165" s="25">
        <f t="shared" si="15"/>
        <v>0</v>
      </c>
      <c r="AF165" s="26">
        <f t="shared" si="16"/>
        <v>0</v>
      </c>
      <c r="AG165" s="23"/>
      <c r="AM165" s="27"/>
    </row>
    <row r="166" spans="2:39" ht="15.75">
      <c r="B166" s="18"/>
      <c r="C166" s="19"/>
      <c r="D166" s="19"/>
      <c r="E166" s="20">
        <v>20</v>
      </c>
      <c r="F166" s="21"/>
      <c r="G166" s="21"/>
      <c r="H166" s="21"/>
      <c r="I166" s="22"/>
      <c r="J166" s="22"/>
      <c r="K166" s="23"/>
      <c r="L166" s="24"/>
      <c r="M166" s="23"/>
      <c r="N166" s="24"/>
      <c r="O166" s="23"/>
      <c r="P166" s="24"/>
      <c r="Q166" s="23"/>
      <c r="R166" s="24"/>
      <c r="S166" s="23"/>
      <c r="T166" s="24"/>
      <c r="U166" s="23"/>
      <c r="V166" s="24"/>
      <c r="W166" s="23"/>
      <c r="X166" s="24"/>
      <c r="Y166" s="23"/>
      <c r="Z166" s="24"/>
      <c r="AA166" s="23"/>
      <c r="AB166" s="24"/>
      <c r="AC166" s="23"/>
      <c r="AD166" s="24"/>
      <c r="AE166" s="25">
        <f t="shared" si="15"/>
        <v>0</v>
      </c>
      <c r="AF166" s="26">
        <f t="shared" si="16"/>
        <v>0</v>
      </c>
      <c r="AG166" s="23"/>
      <c r="AM166" s="27"/>
    </row>
    <row r="167" spans="2:39" ht="15.75">
      <c r="B167" s="18"/>
      <c r="C167" s="19"/>
      <c r="D167" s="19"/>
      <c r="E167" s="20"/>
      <c r="F167" s="21"/>
      <c r="G167" s="21"/>
      <c r="H167" s="21"/>
      <c r="I167" s="22"/>
      <c r="J167" s="22"/>
      <c r="K167" s="23"/>
      <c r="L167" s="24"/>
      <c r="M167" s="23"/>
      <c r="N167" s="24"/>
      <c r="O167" s="23"/>
      <c r="P167" s="24"/>
      <c r="Q167" s="23"/>
      <c r="R167" s="24"/>
      <c r="S167" s="23"/>
      <c r="T167" s="24"/>
      <c r="U167" s="23"/>
      <c r="V167" s="24"/>
      <c r="W167" s="23"/>
      <c r="X167" s="24"/>
      <c r="Y167" s="23"/>
      <c r="Z167" s="24"/>
      <c r="AA167" s="23"/>
      <c r="AB167" s="24"/>
      <c r="AC167" s="23"/>
      <c r="AD167" s="24"/>
      <c r="AE167" s="25">
        <f aca="true" t="shared" si="17" ref="AE167:AE198">SUM(K167,M167,O167,Q167,S167,U167,W167,Y167,AA167,AC167)</f>
        <v>0</v>
      </c>
      <c r="AF167" s="26">
        <f aca="true" t="shared" si="18" ref="AF167:AF198">SUM(L167,N167,P167,R167,T167,V167,X167,Z167,AB167,AD167)</f>
        <v>0</v>
      </c>
      <c r="AG167" s="23"/>
      <c r="AM167" s="27"/>
    </row>
    <row r="168" spans="2:39" ht="15.75">
      <c r="B168" s="18"/>
      <c r="C168" s="19"/>
      <c r="D168" s="19"/>
      <c r="E168" s="20">
        <v>1</v>
      </c>
      <c r="F168" s="21"/>
      <c r="G168" s="21"/>
      <c r="H168" s="21"/>
      <c r="I168" s="22"/>
      <c r="J168" s="22"/>
      <c r="K168" s="23"/>
      <c r="L168" s="24"/>
      <c r="M168" s="23"/>
      <c r="N168" s="24"/>
      <c r="O168" s="23"/>
      <c r="P168" s="24"/>
      <c r="Q168" s="23"/>
      <c r="R168" s="24"/>
      <c r="S168" s="23"/>
      <c r="T168" s="24"/>
      <c r="U168" s="23"/>
      <c r="V168" s="24"/>
      <c r="W168" s="23"/>
      <c r="X168" s="24"/>
      <c r="Y168" s="23"/>
      <c r="Z168" s="24"/>
      <c r="AA168" s="23"/>
      <c r="AB168" s="24"/>
      <c r="AC168" s="23"/>
      <c r="AD168" s="24"/>
      <c r="AE168" s="25">
        <f t="shared" si="17"/>
        <v>0</v>
      </c>
      <c r="AF168" s="26">
        <f t="shared" si="18"/>
        <v>0</v>
      </c>
      <c r="AG168" s="23"/>
      <c r="AM168" s="27"/>
    </row>
    <row r="169" spans="2:39" ht="15.75">
      <c r="B169" s="18"/>
      <c r="C169" s="19"/>
      <c r="D169" s="19"/>
      <c r="E169" s="20">
        <v>2</v>
      </c>
      <c r="F169" s="21"/>
      <c r="G169" s="21"/>
      <c r="H169" s="21"/>
      <c r="I169" s="22"/>
      <c r="J169" s="22"/>
      <c r="K169" s="23"/>
      <c r="L169" s="24"/>
      <c r="M169" s="23"/>
      <c r="N169" s="24"/>
      <c r="O169" s="23"/>
      <c r="P169" s="24"/>
      <c r="Q169" s="23"/>
      <c r="R169" s="24"/>
      <c r="S169" s="23"/>
      <c r="T169" s="24"/>
      <c r="U169" s="23"/>
      <c r="V169" s="24"/>
      <c r="W169" s="23"/>
      <c r="X169" s="24"/>
      <c r="Y169" s="23"/>
      <c r="Z169" s="24"/>
      <c r="AA169" s="23"/>
      <c r="AB169" s="24"/>
      <c r="AC169" s="23"/>
      <c r="AD169" s="24"/>
      <c r="AE169" s="25">
        <f t="shared" si="17"/>
        <v>0</v>
      </c>
      <c r="AF169" s="26">
        <f t="shared" si="18"/>
        <v>0</v>
      </c>
      <c r="AG169" s="23"/>
      <c r="AM169" s="27"/>
    </row>
    <row r="170" spans="2:39" ht="15.75">
      <c r="B170" s="18"/>
      <c r="C170" s="19"/>
      <c r="D170" s="19"/>
      <c r="E170" s="20">
        <v>3</v>
      </c>
      <c r="F170" s="21"/>
      <c r="G170" s="21"/>
      <c r="H170" s="21"/>
      <c r="I170" s="22"/>
      <c r="J170" s="22"/>
      <c r="K170" s="23"/>
      <c r="L170" s="24"/>
      <c r="M170" s="23"/>
      <c r="N170" s="24"/>
      <c r="O170" s="23"/>
      <c r="P170" s="24"/>
      <c r="Q170" s="23"/>
      <c r="R170" s="24"/>
      <c r="S170" s="23"/>
      <c r="T170" s="24"/>
      <c r="U170" s="23"/>
      <c r="V170" s="24"/>
      <c r="W170" s="23"/>
      <c r="X170" s="24"/>
      <c r="Y170" s="23"/>
      <c r="Z170" s="24"/>
      <c r="AA170" s="23"/>
      <c r="AB170" s="24"/>
      <c r="AC170" s="23"/>
      <c r="AD170" s="24"/>
      <c r="AE170" s="25">
        <f t="shared" si="17"/>
        <v>0</v>
      </c>
      <c r="AF170" s="26">
        <f t="shared" si="18"/>
        <v>0</v>
      </c>
      <c r="AG170" s="23"/>
      <c r="AM170" s="27"/>
    </row>
    <row r="171" spans="2:39" ht="15.75">
      <c r="B171" s="18"/>
      <c r="C171" s="19"/>
      <c r="D171" s="19"/>
      <c r="E171" s="20">
        <v>4</v>
      </c>
      <c r="F171" s="21"/>
      <c r="G171" s="21"/>
      <c r="H171" s="21"/>
      <c r="I171" s="22"/>
      <c r="J171" s="22"/>
      <c r="K171" s="23"/>
      <c r="L171" s="24"/>
      <c r="M171" s="23"/>
      <c r="N171" s="24"/>
      <c r="O171" s="23"/>
      <c r="P171" s="24"/>
      <c r="Q171" s="23"/>
      <c r="R171" s="24"/>
      <c r="S171" s="23"/>
      <c r="T171" s="24"/>
      <c r="U171" s="23"/>
      <c r="V171" s="24"/>
      <c r="W171" s="23"/>
      <c r="X171" s="24"/>
      <c r="Y171" s="23"/>
      <c r="Z171" s="24"/>
      <c r="AA171" s="23"/>
      <c r="AB171" s="24"/>
      <c r="AC171" s="23"/>
      <c r="AD171" s="24"/>
      <c r="AE171" s="25">
        <f t="shared" si="17"/>
        <v>0</v>
      </c>
      <c r="AF171" s="26">
        <f t="shared" si="18"/>
        <v>0</v>
      </c>
      <c r="AG171" s="23"/>
      <c r="AM171" s="27"/>
    </row>
    <row r="172" spans="2:39" ht="15.75">
      <c r="B172" s="18"/>
      <c r="C172" s="19"/>
      <c r="D172" s="19"/>
      <c r="E172" s="20">
        <v>5</v>
      </c>
      <c r="F172" s="21"/>
      <c r="G172" s="21"/>
      <c r="H172" s="21"/>
      <c r="I172" s="22"/>
      <c r="J172" s="22"/>
      <c r="K172" s="23"/>
      <c r="L172" s="24"/>
      <c r="M172" s="23"/>
      <c r="N172" s="24"/>
      <c r="O172" s="23"/>
      <c r="P172" s="24"/>
      <c r="Q172" s="23"/>
      <c r="R172" s="24"/>
      <c r="S172" s="23"/>
      <c r="T172" s="24"/>
      <c r="U172" s="23"/>
      <c r="V172" s="24"/>
      <c r="W172" s="23"/>
      <c r="X172" s="24"/>
      <c r="Y172" s="23"/>
      <c r="Z172" s="24"/>
      <c r="AA172" s="23"/>
      <c r="AB172" s="24"/>
      <c r="AC172" s="23"/>
      <c r="AD172" s="24"/>
      <c r="AE172" s="25">
        <f t="shared" si="17"/>
        <v>0</v>
      </c>
      <c r="AF172" s="26">
        <f t="shared" si="18"/>
        <v>0</v>
      </c>
      <c r="AG172" s="23"/>
      <c r="AM172" s="27"/>
    </row>
    <row r="173" spans="2:39" ht="15.75">
      <c r="B173" s="18"/>
      <c r="C173" s="19"/>
      <c r="D173" s="19"/>
      <c r="E173" s="20">
        <v>6</v>
      </c>
      <c r="F173" s="21"/>
      <c r="G173" s="21"/>
      <c r="H173" s="21"/>
      <c r="I173" s="22"/>
      <c r="J173" s="22"/>
      <c r="K173" s="23"/>
      <c r="L173" s="24"/>
      <c r="M173" s="23"/>
      <c r="N173" s="24"/>
      <c r="O173" s="23"/>
      <c r="P173" s="24"/>
      <c r="Q173" s="23"/>
      <c r="R173" s="24"/>
      <c r="S173" s="23"/>
      <c r="T173" s="24"/>
      <c r="U173" s="23"/>
      <c r="V173" s="24"/>
      <c r="W173" s="23"/>
      <c r="X173" s="24"/>
      <c r="Y173" s="23"/>
      <c r="Z173" s="24"/>
      <c r="AA173" s="23"/>
      <c r="AB173" s="24"/>
      <c r="AC173" s="23"/>
      <c r="AD173" s="24"/>
      <c r="AE173" s="25">
        <f t="shared" si="17"/>
        <v>0</v>
      </c>
      <c r="AF173" s="26">
        <f t="shared" si="18"/>
        <v>0</v>
      </c>
      <c r="AG173" s="23"/>
      <c r="AM173" s="27"/>
    </row>
    <row r="174" spans="2:39" ht="15.75">
      <c r="B174" s="18"/>
      <c r="C174" s="19"/>
      <c r="D174" s="19"/>
      <c r="E174" s="20">
        <v>7</v>
      </c>
      <c r="F174" s="21"/>
      <c r="G174" s="21"/>
      <c r="H174" s="21"/>
      <c r="I174" s="22"/>
      <c r="J174" s="22"/>
      <c r="K174" s="23"/>
      <c r="L174" s="24"/>
      <c r="M174" s="23"/>
      <c r="N174" s="24"/>
      <c r="O174" s="23"/>
      <c r="P174" s="24"/>
      <c r="Q174" s="23"/>
      <c r="R174" s="24"/>
      <c r="S174" s="23"/>
      <c r="T174" s="24"/>
      <c r="U174" s="23"/>
      <c r="V174" s="24"/>
      <c r="W174" s="23"/>
      <c r="X174" s="24"/>
      <c r="Y174" s="23"/>
      <c r="Z174" s="24"/>
      <c r="AA174" s="23"/>
      <c r="AB174" s="24"/>
      <c r="AC174" s="23"/>
      <c r="AD174" s="24"/>
      <c r="AE174" s="25">
        <f t="shared" si="17"/>
        <v>0</v>
      </c>
      <c r="AF174" s="26">
        <f t="shared" si="18"/>
        <v>0</v>
      </c>
      <c r="AG174" s="23"/>
      <c r="AM174" s="27"/>
    </row>
    <row r="175" spans="2:39" ht="15.75">
      <c r="B175" s="18"/>
      <c r="C175" s="19"/>
      <c r="D175" s="19"/>
      <c r="E175" s="20">
        <v>8</v>
      </c>
      <c r="F175" s="21"/>
      <c r="G175" s="21"/>
      <c r="H175" s="21"/>
      <c r="I175" s="22"/>
      <c r="J175" s="22"/>
      <c r="K175" s="23"/>
      <c r="L175" s="24"/>
      <c r="M175" s="23"/>
      <c r="N175" s="24"/>
      <c r="O175" s="23"/>
      <c r="P175" s="24"/>
      <c r="Q175" s="23"/>
      <c r="R175" s="24"/>
      <c r="S175" s="23"/>
      <c r="T175" s="24"/>
      <c r="U175" s="23"/>
      <c r="V175" s="24"/>
      <c r="W175" s="23"/>
      <c r="X175" s="24"/>
      <c r="Y175" s="23"/>
      <c r="Z175" s="24"/>
      <c r="AA175" s="23"/>
      <c r="AB175" s="24"/>
      <c r="AC175" s="23"/>
      <c r="AD175" s="24"/>
      <c r="AE175" s="25">
        <f t="shared" si="17"/>
        <v>0</v>
      </c>
      <c r="AF175" s="26">
        <f t="shared" si="18"/>
        <v>0</v>
      </c>
      <c r="AG175" s="23"/>
      <c r="AM175" s="27"/>
    </row>
    <row r="176" spans="2:39" ht="15.75">
      <c r="B176" s="18"/>
      <c r="C176" s="19"/>
      <c r="D176" s="19"/>
      <c r="E176" s="20">
        <v>9</v>
      </c>
      <c r="F176" s="21"/>
      <c r="G176" s="21"/>
      <c r="H176" s="21"/>
      <c r="I176" s="22"/>
      <c r="J176" s="22"/>
      <c r="K176" s="23"/>
      <c r="L176" s="24"/>
      <c r="M176" s="23"/>
      <c r="N176" s="24"/>
      <c r="O176" s="23"/>
      <c r="P176" s="24"/>
      <c r="Q176" s="23"/>
      <c r="R176" s="24"/>
      <c r="S176" s="23"/>
      <c r="T176" s="24"/>
      <c r="U176" s="23"/>
      <c r="V176" s="24"/>
      <c r="W176" s="23"/>
      <c r="X176" s="24"/>
      <c r="Y176" s="23"/>
      <c r="Z176" s="24"/>
      <c r="AA176" s="23"/>
      <c r="AB176" s="24"/>
      <c r="AC176" s="23"/>
      <c r="AD176" s="24"/>
      <c r="AE176" s="25">
        <f t="shared" si="17"/>
        <v>0</v>
      </c>
      <c r="AF176" s="26">
        <f t="shared" si="18"/>
        <v>0</v>
      </c>
      <c r="AG176" s="23"/>
      <c r="AM176" s="27"/>
    </row>
    <row r="177" spans="2:39" ht="15.75">
      <c r="B177" s="18"/>
      <c r="C177" s="19"/>
      <c r="D177" s="19"/>
      <c r="E177" s="20">
        <v>10</v>
      </c>
      <c r="F177" s="21"/>
      <c r="G177" s="21"/>
      <c r="H177" s="21"/>
      <c r="I177" s="22"/>
      <c r="J177" s="22"/>
      <c r="K177" s="23"/>
      <c r="L177" s="24"/>
      <c r="M177" s="23"/>
      <c r="N177" s="24"/>
      <c r="O177" s="23"/>
      <c r="P177" s="24"/>
      <c r="Q177" s="23"/>
      <c r="R177" s="24"/>
      <c r="S177" s="23"/>
      <c r="T177" s="24"/>
      <c r="U177" s="23"/>
      <c r="V177" s="24"/>
      <c r="W177" s="23"/>
      <c r="X177" s="24"/>
      <c r="Y177" s="23"/>
      <c r="Z177" s="24"/>
      <c r="AA177" s="23"/>
      <c r="AB177" s="24"/>
      <c r="AC177" s="23"/>
      <c r="AD177" s="24"/>
      <c r="AE177" s="25">
        <f t="shared" si="17"/>
        <v>0</v>
      </c>
      <c r="AF177" s="26">
        <f t="shared" si="18"/>
        <v>0</v>
      </c>
      <c r="AG177" s="23"/>
      <c r="AM177" s="27"/>
    </row>
    <row r="178" spans="2:39" ht="15.75">
      <c r="B178" s="18"/>
      <c r="C178" s="19"/>
      <c r="D178" s="19"/>
      <c r="E178" s="20">
        <v>11</v>
      </c>
      <c r="F178" s="21"/>
      <c r="G178" s="21"/>
      <c r="H178" s="21"/>
      <c r="I178" s="22"/>
      <c r="J178" s="22"/>
      <c r="K178" s="23"/>
      <c r="L178" s="24"/>
      <c r="M178" s="23"/>
      <c r="N178" s="24"/>
      <c r="O178" s="23"/>
      <c r="P178" s="24"/>
      <c r="Q178" s="23"/>
      <c r="R178" s="24"/>
      <c r="S178" s="23"/>
      <c r="T178" s="24"/>
      <c r="U178" s="23"/>
      <c r="V178" s="24"/>
      <c r="W178" s="23"/>
      <c r="X178" s="24"/>
      <c r="Y178" s="23"/>
      <c r="Z178" s="24"/>
      <c r="AA178" s="23"/>
      <c r="AB178" s="24"/>
      <c r="AC178" s="23"/>
      <c r="AD178" s="24"/>
      <c r="AE178" s="25">
        <f t="shared" si="17"/>
        <v>0</v>
      </c>
      <c r="AF178" s="26">
        <f t="shared" si="18"/>
        <v>0</v>
      </c>
      <c r="AG178" s="23"/>
      <c r="AM178" s="27"/>
    </row>
    <row r="179" spans="2:39" ht="15.75">
      <c r="B179" s="18"/>
      <c r="C179" s="19"/>
      <c r="D179" s="19"/>
      <c r="E179" s="20"/>
      <c r="F179" s="21"/>
      <c r="G179" s="21"/>
      <c r="H179" s="21"/>
      <c r="I179" s="22"/>
      <c r="J179" s="22"/>
      <c r="K179" s="23"/>
      <c r="L179" s="24"/>
      <c r="M179" s="23"/>
      <c r="N179" s="24"/>
      <c r="O179" s="23"/>
      <c r="P179" s="24"/>
      <c r="Q179" s="23"/>
      <c r="R179" s="24"/>
      <c r="S179" s="23"/>
      <c r="T179" s="24"/>
      <c r="U179" s="23"/>
      <c r="V179" s="24"/>
      <c r="W179" s="23"/>
      <c r="X179" s="24"/>
      <c r="Y179" s="23"/>
      <c r="Z179" s="24"/>
      <c r="AA179" s="23"/>
      <c r="AB179" s="24"/>
      <c r="AC179" s="23"/>
      <c r="AD179" s="24"/>
      <c r="AE179" s="25">
        <f t="shared" si="17"/>
        <v>0</v>
      </c>
      <c r="AF179" s="26">
        <f t="shared" si="18"/>
        <v>0</v>
      </c>
      <c r="AG179" s="23"/>
      <c r="AM179" s="27"/>
    </row>
    <row r="180" spans="2:39" ht="15.75">
      <c r="B180" s="18"/>
      <c r="C180" s="19"/>
      <c r="D180" s="19"/>
      <c r="E180" s="20"/>
      <c r="F180" s="21"/>
      <c r="G180" s="21"/>
      <c r="H180" s="21"/>
      <c r="I180" s="22"/>
      <c r="J180" s="22"/>
      <c r="K180" s="23"/>
      <c r="L180" s="24"/>
      <c r="M180" s="23"/>
      <c r="N180" s="24"/>
      <c r="O180" s="23"/>
      <c r="P180" s="24"/>
      <c r="Q180" s="23"/>
      <c r="R180" s="24"/>
      <c r="S180" s="23"/>
      <c r="T180" s="24"/>
      <c r="U180" s="23"/>
      <c r="V180" s="24"/>
      <c r="W180" s="23"/>
      <c r="X180" s="24"/>
      <c r="Y180" s="23"/>
      <c r="Z180" s="24"/>
      <c r="AA180" s="23"/>
      <c r="AB180" s="24"/>
      <c r="AC180" s="23"/>
      <c r="AD180" s="24"/>
      <c r="AE180" s="25">
        <f t="shared" si="17"/>
        <v>0</v>
      </c>
      <c r="AF180" s="26">
        <f t="shared" si="18"/>
        <v>0</v>
      </c>
      <c r="AG180" s="23"/>
      <c r="AM180" s="27"/>
    </row>
    <row r="181" spans="2:39" ht="15.75">
      <c r="B181" s="18"/>
      <c r="C181" s="19"/>
      <c r="D181" s="19"/>
      <c r="E181" s="20"/>
      <c r="F181" s="21"/>
      <c r="G181" s="21"/>
      <c r="H181" s="21"/>
      <c r="I181" s="22"/>
      <c r="J181" s="22"/>
      <c r="K181" s="23"/>
      <c r="L181" s="24"/>
      <c r="M181" s="23"/>
      <c r="N181" s="24"/>
      <c r="O181" s="23"/>
      <c r="P181" s="24"/>
      <c r="Q181" s="23"/>
      <c r="R181" s="24"/>
      <c r="S181" s="23"/>
      <c r="T181" s="24"/>
      <c r="U181" s="23"/>
      <c r="V181" s="24"/>
      <c r="W181" s="23"/>
      <c r="X181" s="24"/>
      <c r="Y181" s="23"/>
      <c r="Z181" s="24"/>
      <c r="AA181" s="23"/>
      <c r="AB181" s="24"/>
      <c r="AC181" s="23"/>
      <c r="AD181" s="24"/>
      <c r="AE181" s="25">
        <f t="shared" si="17"/>
        <v>0</v>
      </c>
      <c r="AF181" s="26">
        <f t="shared" si="18"/>
        <v>0</v>
      </c>
      <c r="AG181" s="23"/>
      <c r="AM181" s="27"/>
    </row>
    <row r="182" spans="2:39" ht="15.75">
      <c r="B182" s="18"/>
      <c r="C182" s="19"/>
      <c r="D182" s="19"/>
      <c r="E182" s="20"/>
      <c r="F182" s="21"/>
      <c r="G182" s="21"/>
      <c r="H182" s="21"/>
      <c r="I182" s="22"/>
      <c r="J182" s="22"/>
      <c r="K182" s="23"/>
      <c r="L182" s="24"/>
      <c r="M182" s="23"/>
      <c r="N182" s="24"/>
      <c r="O182" s="23"/>
      <c r="P182" s="24"/>
      <c r="Q182" s="23"/>
      <c r="R182" s="24"/>
      <c r="S182" s="23"/>
      <c r="T182" s="24"/>
      <c r="U182" s="23"/>
      <c r="V182" s="24"/>
      <c r="W182" s="23"/>
      <c r="X182" s="24"/>
      <c r="Y182" s="23"/>
      <c r="Z182" s="24"/>
      <c r="AA182" s="23"/>
      <c r="AB182" s="24"/>
      <c r="AC182" s="23"/>
      <c r="AD182" s="24"/>
      <c r="AE182" s="25">
        <f t="shared" si="17"/>
        <v>0</v>
      </c>
      <c r="AF182" s="26">
        <f t="shared" si="18"/>
        <v>0</v>
      </c>
      <c r="AG182" s="23"/>
      <c r="AM182" s="27"/>
    </row>
    <row r="183" spans="2:39" ht="15.75">
      <c r="B183" s="18"/>
      <c r="C183" s="19"/>
      <c r="D183" s="19"/>
      <c r="E183" s="20"/>
      <c r="F183" s="21"/>
      <c r="G183" s="21"/>
      <c r="H183" s="21"/>
      <c r="I183" s="22"/>
      <c r="J183" s="22"/>
      <c r="K183" s="23"/>
      <c r="L183" s="24"/>
      <c r="M183" s="23"/>
      <c r="N183" s="24"/>
      <c r="O183" s="23"/>
      <c r="P183" s="24"/>
      <c r="Q183" s="23"/>
      <c r="R183" s="24"/>
      <c r="S183" s="23"/>
      <c r="T183" s="24"/>
      <c r="U183" s="23"/>
      <c r="V183" s="24"/>
      <c r="W183" s="23"/>
      <c r="X183" s="24"/>
      <c r="Y183" s="23"/>
      <c r="Z183" s="24"/>
      <c r="AA183" s="23"/>
      <c r="AB183" s="24"/>
      <c r="AC183" s="23"/>
      <c r="AD183" s="24"/>
      <c r="AE183" s="25">
        <f t="shared" si="17"/>
        <v>0</v>
      </c>
      <c r="AF183" s="26">
        <f t="shared" si="18"/>
        <v>0</v>
      </c>
      <c r="AG183" s="23"/>
      <c r="AM183" s="27"/>
    </row>
    <row r="184" spans="2:39" ht="15.75">
      <c r="B184" s="18"/>
      <c r="C184" s="19"/>
      <c r="D184" s="19"/>
      <c r="E184" s="20"/>
      <c r="F184" s="21"/>
      <c r="G184" s="21"/>
      <c r="H184" s="21"/>
      <c r="I184" s="22"/>
      <c r="J184" s="22"/>
      <c r="K184" s="23"/>
      <c r="L184" s="24"/>
      <c r="M184" s="23"/>
      <c r="N184" s="24"/>
      <c r="O184" s="23"/>
      <c r="P184" s="24"/>
      <c r="Q184" s="23"/>
      <c r="R184" s="24"/>
      <c r="S184" s="23"/>
      <c r="T184" s="24"/>
      <c r="U184" s="23"/>
      <c r="V184" s="24"/>
      <c r="W184" s="23"/>
      <c r="X184" s="24"/>
      <c r="Y184" s="23"/>
      <c r="Z184" s="24"/>
      <c r="AA184" s="23"/>
      <c r="AB184" s="24"/>
      <c r="AC184" s="23"/>
      <c r="AD184" s="24"/>
      <c r="AE184" s="25">
        <f t="shared" si="17"/>
        <v>0</v>
      </c>
      <c r="AF184" s="26">
        <f t="shared" si="18"/>
        <v>0</v>
      </c>
      <c r="AG184" s="23"/>
      <c r="AM184" s="27"/>
    </row>
    <row r="185" spans="2:39" ht="15.75">
      <c r="B185" s="18"/>
      <c r="C185" s="19"/>
      <c r="D185" s="19"/>
      <c r="E185" s="20"/>
      <c r="F185" s="21"/>
      <c r="G185" s="21"/>
      <c r="H185" s="21"/>
      <c r="I185" s="22"/>
      <c r="J185" s="22"/>
      <c r="K185" s="23"/>
      <c r="L185" s="24"/>
      <c r="M185" s="23"/>
      <c r="N185" s="24"/>
      <c r="O185" s="23"/>
      <c r="P185" s="24"/>
      <c r="Q185" s="23"/>
      <c r="R185" s="24"/>
      <c r="S185" s="23"/>
      <c r="T185" s="24"/>
      <c r="U185" s="23"/>
      <c r="V185" s="24"/>
      <c r="W185" s="23"/>
      <c r="X185" s="24"/>
      <c r="Y185" s="23"/>
      <c r="Z185" s="24"/>
      <c r="AA185" s="23"/>
      <c r="AB185" s="24"/>
      <c r="AC185" s="23"/>
      <c r="AD185" s="24"/>
      <c r="AE185" s="25">
        <f t="shared" si="17"/>
        <v>0</v>
      </c>
      <c r="AF185" s="26">
        <f t="shared" si="18"/>
        <v>0</v>
      </c>
      <c r="AG185" s="23"/>
      <c r="AM185" s="27"/>
    </row>
    <row r="186" spans="2:39" ht="15.75">
      <c r="B186" s="18"/>
      <c r="C186" s="19"/>
      <c r="D186" s="19"/>
      <c r="E186" s="20"/>
      <c r="F186" s="21"/>
      <c r="G186" s="21"/>
      <c r="H186" s="21"/>
      <c r="I186" s="22"/>
      <c r="J186" s="22"/>
      <c r="K186" s="23"/>
      <c r="L186" s="24"/>
      <c r="M186" s="23"/>
      <c r="N186" s="24"/>
      <c r="O186" s="23"/>
      <c r="P186" s="24"/>
      <c r="Q186" s="23"/>
      <c r="R186" s="24"/>
      <c r="S186" s="23"/>
      <c r="T186" s="24"/>
      <c r="U186" s="23"/>
      <c r="V186" s="24"/>
      <c r="W186" s="23"/>
      <c r="X186" s="24"/>
      <c r="Y186" s="23"/>
      <c r="Z186" s="24"/>
      <c r="AA186" s="23"/>
      <c r="AB186" s="24"/>
      <c r="AC186" s="23"/>
      <c r="AD186" s="24"/>
      <c r="AE186" s="25">
        <f t="shared" si="17"/>
        <v>0</v>
      </c>
      <c r="AF186" s="26">
        <f t="shared" si="18"/>
        <v>0</v>
      </c>
      <c r="AG186" s="23"/>
      <c r="AM186" s="27"/>
    </row>
    <row r="187" spans="2:39" ht="15.75">
      <c r="B187" s="18"/>
      <c r="C187" s="19"/>
      <c r="D187" s="19"/>
      <c r="E187" s="20"/>
      <c r="F187" s="21"/>
      <c r="G187" s="21"/>
      <c r="H187" s="21"/>
      <c r="I187" s="22"/>
      <c r="J187" s="22"/>
      <c r="K187" s="23"/>
      <c r="L187" s="24"/>
      <c r="M187" s="23"/>
      <c r="N187" s="24"/>
      <c r="O187" s="23"/>
      <c r="P187" s="24"/>
      <c r="Q187" s="23"/>
      <c r="R187" s="24"/>
      <c r="S187" s="23"/>
      <c r="T187" s="24"/>
      <c r="U187" s="23"/>
      <c r="V187" s="24"/>
      <c r="W187" s="23"/>
      <c r="X187" s="24"/>
      <c r="Y187" s="23"/>
      <c r="Z187" s="24"/>
      <c r="AA187" s="23"/>
      <c r="AB187" s="24"/>
      <c r="AC187" s="23"/>
      <c r="AD187" s="24"/>
      <c r="AE187" s="25">
        <f t="shared" si="17"/>
        <v>0</v>
      </c>
      <c r="AF187" s="26">
        <f t="shared" si="18"/>
        <v>0</v>
      </c>
      <c r="AG187" s="23"/>
      <c r="AM187" s="27"/>
    </row>
    <row r="188" spans="2:39" ht="15.75">
      <c r="B188" s="18"/>
      <c r="C188" s="19"/>
      <c r="D188" s="19"/>
      <c r="E188" s="20"/>
      <c r="F188" s="21"/>
      <c r="G188" s="21"/>
      <c r="H188" s="21"/>
      <c r="I188" s="22"/>
      <c r="J188" s="22"/>
      <c r="K188" s="23"/>
      <c r="L188" s="24"/>
      <c r="M188" s="23"/>
      <c r="N188" s="24"/>
      <c r="O188" s="23"/>
      <c r="P188" s="24"/>
      <c r="Q188" s="23"/>
      <c r="R188" s="24"/>
      <c r="S188" s="23"/>
      <c r="T188" s="24"/>
      <c r="U188" s="23"/>
      <c r="V188" s="24"/>
      <c r="W188" s="23"/>
      <c r="X188" s="24"/>
      <c r="Y188" s="23"/>
      <c r="Z188" s="24"/>
      <c r="AA188" s="23"/>
      <c r="AB188" s="24"/>
      <c r="AC188" s="23"/>
      <c r="AD188" s="24"/>
      <c r="AE188" s="25">
        <f t="shared" si="17"/>
        <v>0</v>
      </c>
      <c r="AF188" s="26">
        <f t="shared" si="18"/>
        <v>0</v>
      </c>
      <c r="AG188" s="23"/>
      <c r="AM188" s="27"/>
    </row>
    <row r="189" spans="2:39" ht="15.75">
      <c r="B189" s="18"/>
      <c r="C189" s="19"/>
      <c r="D189" s="19"/>
      <c r="E189" s="20"/>
      <c r="F189" s="21"/>
      <c r="G189" s="21"/>
      <c r="H189" s="21"/>
      <c r="I189" s="22"/>
      <c r="J189" s="22"/>
      <c r="K189" s="23"/>
      <c r="L189" s="24"/>
      <c r="M189" s="23"/>
      <c r="N189" s="24"/>
      <c r="O189" s="23"/>
      <c r="P189" s="24"/>
      <c r="Q189" s="23"/>
      <c r="R189" s="24"/>
      <c r="S189" s="23"/>
      <c r="T189" s="24"/>
      <c r="U189" s="23"/>
      <c r="V189" s="24"/>
      <c r="W189" s="23"/>
      <c r="X189" s="24"/>
      <c r="Y189" s="23"/>
      <c r="Z189" s="24"/>
      <c r="AA189" s="23"/>
      <c r="AB189" s="24"/>
      <c r="AC189" s="23"/>
      <c r="AD189" s="24"/>
      <c r="AE189" s="25">
        <f t="shared" si="17"/>
        <v>0</v>
      </c>
      <c r="AF189" s="26">
        <f t="shared" si="18"/>
        <v>0</v>
      </c>
      <c r="AG189" s="23"/>
      <c r="AM189" s="27"/>
    </row>
    <row r="190" spans="2:39" ht="15.75">
      <c r="B190" s="18"/>
      <c r="C190" s="19"/>
      <c r="D190" s="19"/>
      <c r="E190" s="20"/>
      <c r="F190" s="21"/>
      <c r="G190" s="21"/>
      <c r="H190" s="21"/>
      <c r="I190" s="22"/>
      <c r="J190" s="22"/>
      <c r="K190" s="23"/>
      <c r="L190" s="24"/>
      <c r="M190" s="23"/>
      <c r="N190" s="24"/>
      <c r="O190" s="23"/>
      <c r="P190" s="24"/>
      <c r="Q190" s="23"/>
      <c r="R190" s="24"/>
      <c r="S190" s="23"/>
      <c r="T190" s="24"/>
      <c r="U190" s="23"/>
      <c r="V190" s="24"/>
      <c r="W190" s="23"/>
      <c r="X190" s="24"/>
      <c r="Y190" s="23"/>
      <c r="Z190" s="24"/>
      <c r="AA190" s="23"/>
      <c r="AB190" s="24"/>
      <c r="AC190" s="23"/>
      <c r="AD190" s="24"/>
      <c r="AE190" s="25">
        <f t="shared" si="17"/>
        <v>0</v>
      </c>
      <c r="AF190" s="26">
        <f t="shared" si="18"/>
        <v>0</v>
      </c>
      <c r="AG190" s="23"/>
      <c r="AM190" s="27"/>
    </row>
    <row r="191" spans="2:39" ht="15.75">
      <c r="B191" s="18"/>
      <c r="C191" s="19"/>
      <c r="D191" s="19"/>
      <c r="E191" s="20"/>
      <c r="F191" s="21"/>
      <c r="G191" s="21"/>
      <c r="H191" s="21"/>
      <c r="I191" s="22"/>
      <c r="J191" s="22"/>
      <c r="K191" s="23"/>
      <c r="L191" s="24"/>
      <c r="M191" s="23"/>
      <c r="N191" s="24"/>
      <c r="O191" s="23"/>
      <c r="P191" s="24"/>
      <c r="Q191" s="23"/>
      <c r="R191" s="24"/>
      <c r="S191" s="23"/>
      <c r="T191" s="24"/>
      <c r="U191" s="23"/>
      <c r="V191" s="24"/>
      <c r="W191" s="23"/>
      <c r="X191" s="24"/>
      <c r="Y191" s="23"/>
      <c r="Z191" s="24"/>
      <c r="AA191" s="23"/>
      <c r="AB191" s="24"/>
      <c r="AC191" s="23"/>
      <c r="AD191" s="24"/>
      <c r="AE191" s="25">
        <f t="shared" si="17"/>
        <v>0</v>
      </c>
      <c r="AF191" s="26">
        <f t="shared" si="18"/>
        <v>0</v>
      </c>
      <c r="AG191" s="23"/>
      <c r="AM191" s="27"/>
    </row>
    <row r="192" spans="2:39" ht="15.75">
      <c r="B192" s="18"/>
      <c r="C192" s="19"/>
      <c r="D192" s="19"/>
      <c r="E192" s="20"/>
      <c r="F192" s="21"/>
      <c r="G192" s="21"/>
      <c r="H192" s="21"/>
      <c r="I192" s="22"/>
      <c r="J192" s="22"/>
      <c r="K192" s="23"/>
      <c r="L192" s="24"/>
      <c r="M192" s="23"/>
      <c r="N192" s="24"/>
      <c r="O192" s="23"/>
      <c r="P192" s="24"/>
      <c r="Q192" s="23"/>
      <c r="R192" s="24"/>
      <c r="S192" s="23"/>
      <c r="T192" s="24"/>
      <c r="U192" s="23"/>
      <c r="V192" s="24"/>
      <c r="W192" s="23"/>
      <c r="X192" s="24"/>
      <c r="Y192" s="23"/>
      <c r="Z192" s="24"/>
      <c r="AA192" s="23"/>
      <c r="AB192" s="24"/>
      <c r="AC192" s="23"/>
      <c r="AD192" s="24"/>
      <c r="AE192" s="25">
        <f t="shared" si="17"/>
        <v>0</v>
      </c>
      <c r="AF192" s="26">
        <f t="shared" si="18"/>
        <v>0</v>
      </c>
      <c r="AG192" s="23"/>
      <c r="AM192" s="27"/>
    </row>
    <row r="193" spans="2:39" ht="15.75">
      <c r="B193" s="18"/>
      <c r="C193" s="19"/>
      <c r="D193" s="19"/>
      <c r="E193" s="20"/>
      <c r="F193" s="21"/>
      <c r="G193" s="21"/>
      <c r="H193" s="21"/>
      <c r="I193" s="22"/>
      <c r="J193" s="22"/>
      <c r="K193" s="23"/>
      <c r="L193" s="24"/>
      <c r="M193" s="23"/>
      <c r="N193" s="24"/>
      <c r="O193" s="23"/>
      <c r="P193" s="24"/>
      <c r="Q193" s="23"/>
      <c r="R193" s="24"/>
      <c r="S193" s="23"/>
      <c r="T193" s="24"/>
      <c r="U193" s="23"/>
      <c r="V193" s="24"/>
      <c r="W193" s="23"/>
      <c r="X193" s="24"/>
      <c r="Y193" s="23"/>
      <c r="Z193" s="24"/>
      <c r="AA193" s="23"/>
      <c r="AB193" s="24"/>
      <c r="AC193" s="23"/>
      <c r="AD193" s="24"/>
      <c r="AE193" s="25">
        <f t="shared" si="17"/>
        <v>0</v>
      </c>
      <c r="AF193" s="26">
        <f t="shared" si="18"/>
        <v>0</v>
      </c>
      <c r="AG193" s="23"/>
      <c r="AM193" s="27"/>
    </row>
    <row r="194" spans="2:39" ht="15.75">
      <c r="B194" s="18"/>
      <c r="C194" s="19"/>
      <c r="D194" s="19"/>
      <c r="E194" s="20"/>
      <c r="F194" s="21"/>
      <c r="G194" s="21"/>
      <c r="H194" s="21"/>
      <c r="I194" s="22"/>
      <c r="J194" s="22"/>
      <c r="K194" s="23"/>
      <c r="L194" s="24"/>
      <c r="M194" s="23"/>
      <c r="N194" s="24"/>
      <c r="O194" s="23"/>
      <c r="P194" s="24"/>
      <c r="Q194" s="23"/>
      <c r="R194" s="24"/>
      <c r="S194" s="23"/>
      <c r="T194" s="24"/>
      <c r="U194" s="23"/>
      <c r="V194" s="24"/>
      <c r="W194" s="23"/>
      <c r="X194" s="24"/>
      <c r="Y194" s="23"/>
      <c r="Z194" s="24"/>
      <c r="AA194" s="23"/>
      <c r="AB194" s="24"/>
      <c r="AC194" s="23"/>
      <c r="AD194" s="24"/>
      <c r="AE194" s="25">
        <f t="shared" si="17"/>
        <v>0</v>
      </c>
      <c r="AF194" s="26">
        <f t="shared" si="18"/>
        <v>0</v>
      </c>
      <c r="AG194" s="23"/>
      <c r="AM194" s="27"/>
    </row>
    <row r="195" spans="2:39" ht="15.75">
      <c r="B195" s="18"/>
      <c r="C195" s="19"/>
      <c r="D195" s="19"/>
      <c r="E195" s="20"/>
      <c r="F195" s="21"/>
      <c r="G195" s="21"/>
      <c r="H195" s="21"/>
      <c r="I195" s="22"/>
      <c r="J195" s="22"/>
      <c r="K195" s="23"/>
      <c r="L195" s="24"/>
      <c r="M195" s="23"/>
      <c r="N195" s="24"/>
      <c r="O195" s="23"/>
      <c r="P195" s="24"/>
      <c r="Q195" s="23"/>
      <c r="R195" s="24"/>
      <c r="S195" s="23"/>
      <c r="T195" s="24"/>
      <c r="U195" s="23"/>
      <c r="V195" s="24"/>
      <c r="W195" s="23"/>
      <c r="X195" s="24"/>
      <c r="Y195" s="23"/>
      <c r="Z195" s="24"/>
      <c r="AA195" s="23"/>
      <c r="AB195" s="24"/>
      <c r="AC195" s="23"/>
      <c r="AD195" s="24"/>
      <c r="AE195" s="25">
        <f t="shared" si="17"/>
        <v>0</v>
      </c>
      <c r="AF195" s="26">
        <f t="shared" si="18"/>
        <v>0</v>
      </c>
      <c r="AG195" s="23"/>
      <c r="AM195" s="27"/>
    </row>
    <row r="196" spans="2:39" ht="15.75">
      <c r="B196" s="18"/>
      <c r="C196" s="19"/>
      <c r="D196" s="19"/>
      <c r="E196" s="20"/>
      <c r="F196" s="21"/>
      <c r="G196" s="21"/>
      <c r="H196" s="21"/>
      <c r="I196" s="22"/>
      <c r="J196" s="22"/>
      <c r="K196" s="23"/>
      <c r="L196" s="24"/>
      <c r="M196" s="23"/>
      <c r="N196" s="24"/>
      <c r="O196" s="23"/>
      <c r="P196" s="24"/>
      <c r="Q196" s="23"/>
      <c r="R196" s="24"/>
      <c r="S196" s="23"/>
      <c r="T196" s="24"/>
      <c r="U196" s="23"/>
      <c r="V196" s="24"/>
      <c r="W196" s="23"/>
      <c r="X196" s="24"/>
      <c r="Y196" s="23"/>
      <c r="Z196" s="24"/>
      <c r="AA196" s="23"/>
      <c r="AB196" s="24"/>
      <c r="AC196" s="23"/>
      <c r="AD196" s="24"/>
      <c r="AE196" s="25">
        <f t="shared" si="17"/>
        <v>0</v>
      </c>
      <c r="AF196" s="26">
        <f t="shared" si="18"/>
        <v>0</v>
      </c>
      <c r="AG196" s="23"/>
      <c r="AM196" s="27"/>
    </row>
    <row r="197" spans="2:39" ht="15.75">
      <c r="B197" s="18"/>
      <c r="C197" s="19"/>
      <c r="D197" s="19"/>
      <c r="E197" s="20"/>
      <c r="F197" s="21"/>
      <c r="G197" s="21"/>
      <c r="H197" s="21"/>
      <c r="I197" s="22"/>
      <c r="J197" s="22"/>
      <c r="K197" s="23"/>
      <c r="L197" s="24"/>
      <c r="M197" s="23"/>
      <c r="N197" s="24"/>
      <c r="O197" s="23"/>
      <c r="P197" s="24"/>
      <c r="Q197" s="23"/>
      <c r="R197" s="24"/>
      <c r="S197" s="23"/>
      <c r="T197" s="24"/>
      <c r="U197" s="23"/>
      <c r="V197" s="24"/>
      <c r="W197" s="23"/>
      <c r="X197" s="24"/>
      <c r="Y197" s="23"/>
      <c r="Z197" s="24"/>
      <c r="AA197" s="23"/>
      <c r="AB197" s="24"/>
      <c r="AC197" s="23"/>
      <c r="AD197" s="24"/>
      <c r="AE197" s="25">
        <f t="shared" si="17"/>
        <v>0</v>
      </c>
      <c r="AF197" s="26">
        <f t="shared" si="18"/>
        <v>0</v>
      </c>
      <c r="AG197" s="23"/>
      <c r="AM197" s="27"/>
    </row>
    <row r="198" spans="2:39" ht="15.75">
      <c r="B198" s="18"/>
      <c r="D198" s="19"/>
      <c r="E198" s="20"/>
      <c r="F198" s="6"/>
      <c r="G198" s="6"/>
      <c r="H198" s="6"/>
      <c r="I198" s="8"/>
      <c r="J198" s="8"/>
      <c r="K198" s="23"/>
      <c r="L198" s="24"/>
      <c r="M198" s="23"/>
      <c r="N198" s="24"/>
      <c r="O198" s="23"/>
      <c r="P198" s="24"/>
      <c r="Q198" s="23"/>
      <c r="R198" s="24"/>
      <c r="S198" s="23"/>
      <c r="T198" s="24"/>
      <c r="U198" s="23"/>
      <c r="V198" s="24"/>
      <c r="W198" s="23"/>
      <c r="X198" s="24"/>
      <c r="Y198" s="23"/>
      <c r="Z198" s="24"/>
      <c r="AA198" s="23"/>
      <c r="AB198" s="24"/>
      <c r="AC198" s="23"/>
      <c r="AD198" s="24"/>
      <c r="AE198" s="25">
        <f t="shared" si="17"/>
        <v>0</v>
      </c>
      <c r="AF198" s="26">
        <f t="shared" si="18"/>
        <v>0</v>
      </c>
      <c r="AG198" s="23"/>
      <c r="AM198" s="27"/>
    </row>
    <row r="234" spans="6:10" ht="15.75">
      <c r="F234" s="6"/>
      <c r="G234" s="6"/>
      <c r="H234" s="6"/>
      <c r="I234" s="8"/>
      <c r="J234" s="8"/>
    </row>
    <row r="235" spans="6:10" ht="15.75">
      <c r="F235" s="6"/>
      <c r="G235" s="6"/>
      <c r="H235" s="6"/>
      <c r="I235" s="8"/>
      <c r="J235" s="8"/>
    </row>
    <row r="236" spans="6:10" ht="15.75">
      <c r="F236" s="6"/>
      <c r="G236" s="6"/>
      <c r="H236" s="6"/>
      <c r="I236" s="8"/>
      <c r="J236" s="8"/>
    </row>
    <row r="237" spans="6:10" ht="15.75">
      <c r="F237" s="6"/>
      <c r="G237" s="6"/>
      <c r="H237" s="6"/>
      <c r="I237" s="8"/>
      <c r="J237" s="8"/>
    </row>
    <row r="238" spans="6:10" ht="15.75">
      <c r="F238" s="6"/>
      <c r="G238" s="6"/>
      <c r="H238" s="6"/>
      <c r="I238" s="8"/>
      <c r="J238" s="8"/>
    </row>
    <row r="239" spans="6:10" ht="15.75">
      <c r="F239" s="6"/>
      <c r="G239" s="6"/>
      <c r="H239" s="6"/>
      <c r="I239" s="8"/>
      <c r="J239" s="8"/>
    </row>
    <row r="240" spans="6:10" ht="15.75">
      <c r="F240" s="6"/>
      <c r="G240" s="6"/>
      <c r="H240" s="6"/>
      <c r="I240" s="8"/>
      <c r="J240" s="8"/>
    </row>
    <row r="241" spans="6:10" ht="15.75">
      <c r="F241" s="6"/>
      <c r="G241" s="6"/>
      <c r="H241" s="6"/>
      <c r="I241" s="8"/>
      <c r="J241" s="8"/>
    </row>
    <row r="242" spans="6:10" ht="15.75">
      <c r="F242" s="6"/>
      <c r="G242" s="6"/>
      <c r="H242" s="6"/>
      <c r="I242" s="8"/>
      <c r="J242" s="8"/>
    </row>
    <row r="243" spans="6:10" ht="15.75">
      <c r="F243" s="6"/>
      <c r="G243" s="6"/>
      <c r="H243" s="6"/>
      <c r="I243" s="8"/>
      <c r="J243" s="8"/>
    </row>
    <row r="244" spans="6:10" ht="15.75">
      <c r="F244" s="6"/>
      <c r="G244" s="6"/>
      <c r="H244" s="6"/>
      <c r="I244" s="8"/>
      <c r="J244" s="8"/>
    </row>
    <row r="245" spans="6:10" ht="15.75">
      <c r="F245" s="6"/>
      <c r="G245" s="6"/>
      <c r="H245" s="6"/>
      <c r="I245" s="8"/>
      <c r="J245" s="8"/>
    </row>
    <row r="246" spans="6:10" ht="15.75">
      <c r="F246" s="6"/>
      <c r="G246" s="6"/>
      <c r="H246" s="6"/>
      <c r="I246" s="8"/>
      <c r="J246" s="8"/>
    </row>
    <row r="247" spans="6:10" ht="15.75">
      <c r="F247" s="6"/>
      <c r="G247" s="6"/>
      <c r="H247" s="6"/>
      <c r="I247" s="8"/>
      <c r="J247" s="8"/>
    </row>
    <row r="248" spans="6:10" ht="15.75">
      <c r="F248" s="6"/>
      <c r="G248" s="6"/>
      <c r="H248" s="6"/>
      <c r="I248" s="8"/>
      <c r="J248" s="8"/>
    </row>
    <row r="249" spans="6:10" ht="15.75">
      <c r="F249" s="6"/>
      <c r="G249" s="6"/>
      <c r="H249" s="6"/>
      <c r="I249" s="8"/>
      <c r="J249" s="8"/>
    </row>
    <row r="250" spans="6:10" ht="15.75">
      <c r="F250" s="6"/>
      <c r="G250" s="6"/>
      <c r="H250" s="6"/>
      <c r="I250" s="8"/>
      <c r="J250" s="8"/>
    </row>
    <row r="251" spans="6:10" ht="15.75">
      <c r="F251" s="6"/>
      <c r="G251" s="6"/>
      <c r="H251" s="6"/>
      <c r="I251" s="8"/>
      <c r="J251" s="8"/>
    </row>
    <row r="252" spans="6:10" ht="15.75">
      <c r="F252" s="6"/>
      <c r="G252" s="6"/>
      <c r="H252" s="6"/>
      <c r="I252" s="8"/>
      <c r="J252" s="8"/>
    </row>
    <row r="253" spans="6:10" ht="15.75">
      <c r="F253" s="6"/>
      <c r="G253" s="6"/>
      <c r="H253" s="6"/>
      <c r="I253" s="8"/>
      <c r="J253" s="8"/>
    </row>
    <row r="254" spans="6:10" ht="15.75">
      <c r="F254" s="6"/>
      <c r="G254" s="6"/>
      <c r="H254" s="6"/>
      <c r="I254" s="8"/>
      <c r="J254" s="8"/>
    </row>
    <row r="255" spans="6:10" ht="15.75">
      <c r="F255" s="6"/>
      <c r="G255" s="6"/>
      <c r="H255" s="6"/>
      <c r="I255" s="8"/>
      <c r="J255" s="8"/>
    </row>
    <row r="256" spans="6:10" ht="15.75">
      <c r="F256" s="6"/>
      <c r="G256" s="6"/>
      <c r="H256" s="6"/>
      <c r="I256" s="8"/>
      <c r="J256" s="8"/>
    </row>
    <row r="257" spans="6:10" ht="15.75">
      <c r="F257" s="6"/>
      <c r="G257" s="6"/>
      <c r="H257" s="6"/>
      <c r="I257" s="8"/>
      <c r="J257" s="8"/>
    </row>
    <row r="258" spans="6:10" ht="15.75">
      <c r="F258" s="6"/>
      <c r="G258" s="6"/>
      <c r="H258" s="6"/>
      <c r="I258" s="8"/>
      <c r="J258" s="8"/>
    </row>
    <row r="259" spans="6:10" ht="15.75">
      <c r="F259" s="6"/>
      <c r="G259" s="6"/>
      <c r="H259" s="6"/>
      <c r="I259" s="8"/>
      <c r="J259" s="8"/>
    </row>
    <row r="260" spans="6:10" ht="15.75">
      <c r="F260" s="6"/>
      <c r="G260" s="6"/>
      <c r="H260" s="6"/>
      <c r="I260" s="8"/>
      <c r="J260" s="8"/>
    </row>
    <row r="261" spans="6:10" ht="15.75">
      <c r="F261" s="6"/>
      <c r="G261" s="6"/>
      <c r="H261" s="6"/>
      <c r="I261" s="8"/>
      <c r="J261" s="8"/>
    </row>
    <row r="262" spans="6:10" ht="15.75">
      <c r="F262" s="6"/>
      <c r="G262" s="6"/>
      <c r="H262" s="6"/>
      <c r="I262" s="8"/>
      <c r="J262" s="8"/>
    </row>
    <row r="263" spans="6:10" ht="15.75">
      <c r="F263" s="6"/>
      <c r="G263" s="6"/>
      <c r="H263" s="6"/>
      <c r="I263" s="8"/>
      <c r="J263" s="8"/>
    </row>
    <row r="264" spans="6:10" ht="15.75">
      <c r="F264" s="6"/>
      <c r="G264" s="6"/>
      <c r="H264" s="6"/>
      <c r="I264" s="8"/>
      <c r="J264" s="8"/>
    </row>
    <row r="265" spans="6:10" ht="15.75">
      <c r="F265" s="6"/>
      <c r="G265" s="6"/>
      <c r="H265" s="6"/>
      <c r="I265" s="8"/>
      <c r="J265" s="8"/>
    </row>
    <row r="266" spans="6:10" ht="15.75">
      <c r="F266" s="6"/>
      <c r="G266" s="6"/>
      <c r="H266" s="6"/>
      <c r="I266" s="8"/>
      <c r="J266" s="8"/>
    </row>
    <row r="267" spans="6:10" ht="15.75">
      <c r="F267" s="6"/>
      <c r="G267" s="6"/>
      <c r="H267" s="6"/>
      <c r="I267" s="8"/>
      <c r="J267" s="8"/>
    </row>
    <row r="268" spans="6:10" ht="15.75">
      <c r="F268" s="6"/>
      <c r="G268" s="6"/>
      <c r="H268" s="6"/>
      <c r="I268" s="8"/>
      <c r="J268" s="8"/>
    </row>
    <row r="269" spans="6:10" ht="15.75">
      <c r="F269" s="6"/>
      <c r="G269" s="6"/>
      <c r="H269" s="6"/>
      <c r="I269" s="8"/>
      <c r="J269" s="8"/>
    </row>
    <row r="270" spans="6:10" ht="15.75">
      <c r="F270" s="6"/>
      <c r="G270" s="6"/>
      <c r="H270" s="6"/>
      <c r="I270" s="8"/>
      <c r="J270" s="8"/>
    </row>
    <row r="271" spans="6:10" ht="15.75">
      <c r="F271" s="6"/>
      <c r="G271" s="6"/>
      <c r="H271" s="6"/>
      <c r="I271" s="8"/>
      <c r="J271" s="8"/>
    </row>
    <row r="272" spans="6:10" ht="15.75">
      <c r="F272" s="6"/>
      <c r="G272" s="6"/>
      <c r="H272" s="6"/>
      <c r="I272" s="8"/>
      <c r="J272" s="8"/>
    </row>
    <row r="273" spans="6:10" ht="15.75">
      <c r="F273" s="6"/>
      <c r="G273" s="6"/>
      <c r="H273" s="6"/>
      <c r="I273" s="8"/>
      <c r="J273" s="8"/>
    </row>
    <row r="274" spans="6:10" ht="15.75">
      <c r="F274" s="6"/>
      <c r="G274" s="6"/>
      <c r="H274" s="6"/>
      <c r="I274" s="8"/>
      <c r="J274" s="8"/>
    </row>
    <row r="275" spans="6:10" ht="15.75">
      <c r="F275" s="6"/>
      <c r="G275" s="6"/>
      <c r="H275" s="6"/>
      <c r="I275" s="8"/>
      <c r="J275" s="8"/>
    </row>
    <row r="276" spans="6:10" ht="15.75">
      <c r="F276" s="6"/>
      <c r="G276" s="6"/>
      <c r="H276" s="6"/>
      <c r="I276" s="8"/>
      <c r="J276" s="8"/>
    </row>
    <row r="277" spans="6:10" ht="15.75">
      <c r="F277" s="6"/>
      <c r="G277" s="6"/>
      <c r="H277" s="6"/>
      <c r="I277" s="8"/>
      <c r="J277" s="8"/>
    </row>
    <row r="278" spans="6:10" ht="15.75">
      <c r="F278" s="6"/>
      <c r="G278" s="6"/>
      <c r="H278" s="6"/>
      <c r="I278" s="8"/>
      <c r="J278" s="8"/>
    </row>
    <row r="279" spans="6:10" ht="15.75">
      <c r="F279" s="6"/>
      <c r="G279" s="6"/>
      <c r="H279" s="6"/>
      <c r="I279" s="8"/>
      <c r="J279" s="8"/>
    </row>
    <row r="280" spans="6:10" ht="15.75">
      <c r="F280" s="6"/>
      <c r="G280" s="6"/>
      <c r="H280" s="6"/>
      <c r="I280" s="8"/>
      <c r="J280" s="8"/>
    </row>
    <row r="281" spans="6:10" ht="15.75">
      <c r="F281" s="6"/>
      <c r="G281" s="6"/>
      <c r="H281" s="6"/>
      <c r="I281" s="8"/>
      <c r="J281" s="8"/>
    </row>
    <row r="282" spans="6:10" ht="15.75">
      <c r="F282" s="6"/>
      <c r="G282" s="6"/>
      <c r="H282" s="6"/>
      <c r="I282" s="8"/>
      <c r="J282" s="8"/>
    </row>
    <row r="283" spans="6:10" ht="15.75">
      <c r="F283" s="6"/>
      <c r="G283" s="6"/>
      <c r="H283" s="6"/>
      <c r="I283" s="8"/>
      <c r="J283" s="8"/>
    </row>
    <row r="284" spans="6:10" ht="15.75">
      <c r="F284" s="6"/>
      <c r="G284" s="6"/>
      <c r="H284" s="6"/>
      <c r="I284" s="8"/>
      <c r="J284" s="8"/>
    </row>
    <row r="285" spans="6:10" ht="15.75">
      <c r="F285" s="6"/>
      <c r="G285" s="6"/>
      <c r="H285" s="6"/>
      <c r="I285" s="8"/>
      <c r="J285" s="8"/>
    </row>
    <row r="286" spans="6:10" ht="15.75">
      <c r="F286" s="6"/>
      <c r="G286" s="6"/>
      <c r="H286" s="6"/>
      <c r="I286" s="8"/>
      <c r="J286" s="8"/>
    </row>
    <row r="287" spans="6:10" ht="15.75">
      <c r="F287" s="6"/>
      <c r="G287" s="6"/>
      <c r="H287" s="6"/>
      <c r="I287" s="8"/>
      <c r="J287" s="8"/>
    </row>
    <row r="288" spans="6:10" ht="15.75">
      <c r="F288" s="6"/>
      <c r="G288" s="6"/>
      <c r="H288" s="6"/>
      <c r="I288" s="8"/>
      <c r="J288" s="8"/>
    </row>
    <row r="289" spans="6:10" ht="15.75">
      <c r="F289" s="6"/>
      <c r="G289" s="6"/>
      <c r="H289" s="6"/>
      <c r="I289" s="8"/>
      <c r="J289" s="8"/>
    </row>
  </sheetData>
  <sheetProtection/>
  <mergeCells count="32">
    <mergeCell ref="G1:H1"/>
    <mergeCell ref="G2:H2"/>
    <mergeCell ref="G5:J6"/>
    <mergeCell ref="Y9:Z9"/>
    <mergeCell ref="G7:H8"/>
    <mergeCell ref="Q9:R9"/>
    <mergeCell ref="S9:T9"/>
    <mergeCell ref="U9:V9"/>
    <mergeCell ref="G3:J4"/>
    <mergeCell ref="K9:L9"/>
    <mergeCell ref="M9:N9"/>
    <mergeCell ref="O9:P9"/>
    <mergeCell ref="AH9:AL9"/>
    <mergeCell ref="Y1:Z1"/>
    <mergeCell ref="Q2:R2"/>
    <mergeCell ref="S2:T2"/>
    <mergeCell ref="W9:X9"/>
    <mergeCell ref="Q1:R1"/>
    <mergeCell ref="S1:T1"/>
    <mergeCell ref="U1:V1"/>
    <mergeCell ref="K1:L1"/>
    <mergeCell ref="K2:L2"/>
    <mergeCell ref="M2:N2"/>
    <mergeCell ref="O2:P2"/>
    <mergeCell ref="M1:N1"/>
    <mergeCell ref="O1:P1"/>
    <mergeCell ref="W1:X1"/>
    <mergeCell ref="AA9:AB9"/>
    <mergeCell ref="AC9:AD9"/>
    <mergeCell ref="U2:V2"/>
    <mergeCell ref="W2:X2"/>
    <mergeCell ref="Y2:Z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2"/>
  <headerFooter alignWithMargins="0">
    <oddHeader>&amp;RSida &amp;P av &amp;N</oddHeader>
  </headerFooter>
  <rowBreaks count="6" manualBreakCount="6">
    <brk id="39" min="4" max="38" man="1"/>
    <brk id="66" min="4" max="38" man="1"/>
    <brk id="83" min="4" max="38" man="1"/>
    <brk id="113" min="4" max="38" man="1"/>
    <brk id="146" min="4" max="38" man="1"/>
    <brk id="167" min="4" max="3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C65"/>
  <sheetViews>
    <sheetView showZeros="0" zoomScale="70" zoomScaleNormal="70" zoomScalePageLayoutView="0" workbookViewId="0" topLeftCell="A2">
      <pane ySplit="9" topLeftCell="BM11" activePane="bottomLeft" state="frozen"/>
      <selection pane="topLeft" activeCell="G136" sqref="G136"/>
      <selection pane="bottomLeft" activeCell="A2" sqref="A2"/>
    </sheetView>
  </sheetViews>
  <sheetFormatPr defaultColWidth="9.140625" defaultRowHeight="15"/>
  <cols>
    <col min="1" max="2" width="5.7109375" style="31" customWidth="1"/>
    <col min="3" max="3" width="18.7109375" style="31" bestFit="1" customWidth="1"/>
    <col min="4" max="4" width="25.7109375" style="69" customWidth="1"/>
    <col min="5" max="5" width="6.7109375" style="91" customWidth="1"/>
    <col min="6" max="6" width="4.140625" style="88" customWidth="1"/>
    <col min="7" max="7" width="6.00390625" style="2" bestFit="1" customWidth="1"/>
    <col min="8" max="8" width="22.7109375" style="92" customWidth="1"/>
    <col min="9" max="9" width="5.28125" style="2" customWidth="1"/>
    <col min="10" max="10" width="3.7109375" style="2" customWidth="1"/>
    <col min="11" max="11" width="6.28125" style="2" bestFit="1" customWidth="1"/>
    <col min="12" max="12" width="22.7109375" style="92" customWidth="1"/>
    <col min="13" max="13" width="5.28125" style="2" customWidth="1"/>
    <col min="14" max="14" width="3.7109375" style="2" customWidth="1"/>
    <col min="15" max="15" width="6.28125" style="2" bestFit="1" customWidth="1"/>
    <col min="16" max="16" width="22.7109375" style="92" customWidth="1"/>
    <col min="17" max="17" width="5.28125" style="2" customWidth="1"/>
    <col min="18" max="18" width="3.7109375" style="2" customWidth="1"/>
    <col min="19" max="19" width="6.28125" style="2" bestFit="1" customWidth="1"/>
    <col min="20" max="20" width="5.8515625" style="73" customWidth="1"/>
    <col min="21" max="16384" width="9.140625" style="73" customWidth="1"/>
  </cols>
  <sheetData>
    <row r="1" spans="3:19" ht="15.75">
      <c r="C1" s="68"/>
      <c r="E1" s="70"/>
      <c r="F1" s="68"/>
      <c r="G1" s="68"/>
      <c r="H1" s="71"/>
      <c r="I1" s="72"/>
      <c r="J1" s="72"/>
      <c r="K1" s="72"/>
      <c r="L1" s="71"/>
      <c r="M1" s="72"/>
      <c r="N1" s="72"/>
      <c r="O1" s="72"/>
      <c r="P1" s="71"/>
      <c r="Q1" s="72"/>
      <c r="R1" s="72"/>
      <c r="S1" s="72"/>
    </row>
    <row r="2" spans="3:29" ht="15.75" customHeight="1">
      <c r="C2" s="68"/>
      <c r="D2" s="8"/>
      <c r="E2" s="6"/>
      <c r="F2" s="146" t="s">
        <v>355</v>
      </c>
      <c r="G2" s="146"/>
      <c r="H2" s="146"/>
      <c r="I2" s="146"/>
      <c r="J2" s="146"/>
      <c r="K2" s="146"/>
      <c r="L2" s="146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3:29" ht="15.75" customHeight="1">
      <c r="C3" s="68"/>
      <c r="D3" s="8"/>
      <c r="E3" s="6"/>
      <c r="F3" s="146"/>
      <c r="G3" s="146"/>
      <c r="H3" s="146"/>
      <c r="I3" s="146"/>
      <c r="J3" s="146"/>
      <c r="K3" s="146"/>
      <c r="L3" s="146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3:29" ht="15.75" customHeight="1">
      <c r="C4" s="68"/>
      <c r="D4" s="8"/>
      <c r="E4" s="6"/>
      <c r="F4" s="144" t="s">
        <v>356</v>
      </c>
      <c r="G4" s="144"/>
      <c r="H4" s="144"/>
      <c r="I4" s="144"/>
      <c r="J4" s="144"/>
      <c r="K4" s="144"/>
      <c r="L4" s="14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3:29" ht="15.75" customHeight="1">
      <c r="C5" s="68"/>
      <c r="D5" s="8"/>
      <c r="E5" s="6"/>
      <c r="F5" s="144"/>
      <c r="G5" s="144"/>
      <c r="H5" s="144"/>
      <c r="I5" s="144"/>
      <c r="J5" s="144"/>
      <c r="K5" s="144"/>
      <c r="L5" s="14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3:29" ht="15.75">
      <c r="C6" s="68"/>
      <c r="D6" s="8"/>
      <c r="E6" s="6"/>
      <c r="F6" s="145" t="s">
        <v>13</v>
      </c>
      <c r="G6" s="145"/>
      <c r="H6" s="145"/>
      <c r="I6" s="145"/>
      <c r="J6" s="145"/>
      <c r="K6" s="145"/>
      <c r="L6" s="145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3:29" ht="15.75">
      <c r="C7" s="68"/>
      <c r="D7" s="8"/>
      <c r="E7" s="6"/>
      <c r="F7" s="145"/>
      <c r="G7" s="145"/>
      <c r="H7" s="145"/>
      <c r="I7" s="145"/>
      <c r="J7" s="145"/>
      <c r="K7" s="145"/>
      <c r="L7" s="145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</row>
    <row r="8" spans="2:29" ht="9" customHeight="1">
      <c r="B8" s="147" t="s">
        <v>357</v>
      </c>
      <c r="C8" s="75"/>
      <c r="D8" s="76"/>
      <c r="E8" s="77"/>
      <c r="F8" s="78"/>
      <c r="G8" s="78"/>
      <c r="H8" s="78"/>
      <c r="I8" s="78"/>
      <c r="J8" s="78"/>
      <c r="K8" s="78"/>
      <c r="L8" s="78"/>
      <c r="M8" s="79"/>
      <c r="N8" s="79"/>
      <c r="O8" s="79"/>
      <c r="P8" s="79"/>
      <c r="Q8" s="79"/>
      <c r="R8" s="79"/>
      <c r="S8" s="79"/>
      <c r="T8" s="74"/>
      <c r="U8" s="74"/>
      <c r="V8" s="74"/>
      <c r="W8" s="74"/>
      <c r="X8" s="74"/>
      <c r="Y8" s="74"/>
      <c r="Z8" s="74"/>
      <c r="AA8" s="74"/>
      <c r="AB8" s="74"/>
      <c r="AC8" s="74"/>
    </row>
    <row r="9" spans="1:19" s="5" customFormat="1" ht="18" customHeight="1">
      <c r="A9" s="80"/>
      <c r="B9" s="148"/>
      <c r="C9" s="13" t="s">
        <v>358</v>
      </c>
      <c r="D9" s="14" t="s">
        <v>18</v>
      </c>
      <c r="E9" s="13" t="s">
        <v>30</v>
      </c>
      <c r="F9" s="13" t="s">
        <v>16</v>
      </c>
      <c r="G9" s="13" t="s">
        <v>31</v>
      </c>
      <c r="H9" s="44" t="s">
        <v>17</v>
      </c>
      <c r="I9" s="13" t="s">
        <v>30</v>
      </c>
      <c r="J9" s="13" t="s">
        <v>16</v>
      </c>
      <c r="K9" s="13" t="s">
        <v>31</v>
      </c>
      <c r="L9" s="44" t="s">
        <v>17</v>
      </c>
      <c r="M9" s="13" t="s">
        <v>30</v>
      </c>
      <c r="N9" s="13" t="s">
        <v>16</v>
      </c>
      <c r="O9" s="13" t="s">
        <v>31</v>
      </c>
      <c r="P9" s="44" t="s">
        <v>17</v>
      </c>
      <c r="Q9" s="13" t="s">
        <v>30</v>
      </c>
      <c r="R9" s="13" t="s">
        <v>16</v>
      </c>
      <c r="S9" s="13" t="s">
        <v>31</v>
      </c>
    </row>
    <row r="10" spans="1:19" s="5" customFormat="1" ht="5.25" customHeight="1">
      <c r="A10" s="80"/>
      <c r="B10" s="80"/>
      <c r="C10" s="81"/>
      <c r="D10" s="82"/>
      <c r="E10" s="81"/>
      <c r="F10" s="81"/>
      <c r="G10" s="81"/>
      <c r="H10" s="83"/>
      <c r="I10" s="81"/>
      <c r="J10" s="81"/>
      <c r="K10" s="81"/>
      <c r="L10" s="83"/>
      <c r="M10" s="81"/>
      <c r="N10" s="81"/>
      <c r="O10" s="81"/>
      <c r="P10" s="83"/>
      <c r="Q10" s="81"/>
      <c r="R10" s="81"/>
      <c r="S10" s="81"/>
    </row>
    <row r="11" spans="1:21" ht="27" customHeight="1">
      <c r="A11" s="84"/>
      <c r="B11" s="85" t="s">
        <v>4</v>
      </c>
      <c r="C11" s="86">
        <f>IF(D11&gt;="*",C10+1,"")</f>
        <v>1</v>
      </c>
      <c r="D11" s="87" t="s">
        <v>36</v>
      </c>
      <c r="E11" s="86">
        <f aca="true" t="shared" si="0" ref="E11:E41">SUM(I11,M11,Q11)</f>
        <v>143</v>
      </c>
      <c r="F11" s="22">
        <f aca="true" t="shared" si="1" ref="F11:F41">SUM(J11,N11,R11)</f>
        <v>75</v>
      </c>
      <c r="G11" s="88">
        <f aca="true" t="shared" si="2" ref="G11:G41">SUM(K11,O11,S11)</f>
        <v>153</v>
      </c>
      <c r="H11" s="89" t="s">
        <v>111</v>
      </c>
      <c r="I11" s="88">
        <v>48</v>
      </c>
      <c r="J11" s="88">
        <v>25</v>
      </c>
      <c r="K11" s="88">
        <v>50</v>
      </c>
      <c r="L11" s="89" t="s">
        <v>60</v>
      </c>
      <c r="M11" s="88">
        <v>48</v>
      </c>
      <c r="N11" s="88">
        <v>25</v>
      </c>
      <c r="O11" s="88">
        <v>55</v>
      </c>
      <c r="P11" s="89" t="s">
        <v>63</v>
      </c>
      <c r="Q11" s="88">
        <v>47</v>
      </c>
      <c r="R11" s="88">
        <v>25</v>
      </c>
      <c r="S11" s="88">
        <v>48</v>
      </c>
      <c r="U11" s="21"/>
    </row>
    <row r="12" spans="1:21" ht="27" customHeight="1">
      <c r="A12" s="90"/>
      <c r="B12" s="85" t="s">
        <v>4</v>
      </c>
      <c r="C12" s="86">
        <f>IF(D12&gt;="*",C11+1,"")</f>
        <v>2</v>
      </c>
      <c r="D12" s="87" t="s">
        <v>41</v>
      </c>
      <c r="E12" s="91">
        <f t="shared" si="0"/>
        <v>140</v>
      </c>
      <c r="F12" s="88">
        <f t="shared" si="1"/>
        <v>74</v>
      </c>
      <c r="G12" s="2">
        <f t="shared" si="2"/>
        <v>116</v>
      </c>
      <c r="H12" s="89" t="s">
        <v>64</v>
      </c>
      <c r="I12" s="88">
        <v>47</v>
      </c>
      <c r="J12" s="88">
        <v>25</v>
      </c>
      <c r="K12" s="88">
        <v>43</v>
      </c>
      <c r="L12" s="89" t="s">
        <v>79</v>
      </c>
      <c r="M12" s="88">
        <v>47</v>
      </c>
      <c r="N12" s="88">
        <v>25</v>
      </c>
      <c r="O12" s="88">
        <v>27</v>
      </c>
      <c r="P12" s="89" t="s">
        <v>92</v>
      </c>
      <c r="Q12" s="88">
        <v>46</v>
      </c>
      <c r="R12" s="88">
        <v>24</v>
      </c>
      <c r="S12" s="88">
        <v>46</v>
      </c>
      <c r="U12" s="21"/>
    </row>
    <row r="13" spans="1:21" ht="27" customHeight="1">
      <c r="A13" s="90"/>
      <c r="B13" s="85" t="s">
        <v>4</v>
      </c>
      <c r="C13" s="86">
        <f>IF(D13&gt;="*",C12+1,"")</f>
        <v>3</v>
      </c>
      <c r="D13" s="87" t="s">
        <v>45</v>
      </c>
      <c r="E13" s="91">
        <f t="shared" si="0"/>
        <v>138</v>
      </c>
      <c r="F13" s="88">
        <f t="shared" si="1"/>
        <v>74</v>
      </c>
      <c r="G13" s="2">
        <f t="shared" si="2"/>
        <v>156</v>
      </c>
      <c r="H13" s="89" t="s">
        <v>80</v>
      </c>
      <c r="I13" s="88">
        <v>47</v>
      </c>
      <c r="J13" s="88">
        <v>24</v>
      </c>
      <c r="K13" s="88">
        <v>51</v>
      </c>
      <c r="L13" s="89" t="s">
        <v>81</v>
      </c>
      <c r="M13" s="88">
        <v>46</v>
      </c>
      <c r="N13" s="88">
        <v>25</v>
      </c>
      <c r="O13" s="88">
        <v>60</v>
      </c>
      <c r="P13" s="89" t="s">
        <v>359</v>
      </c>
      <c r="Q13" s="88">
        <v>45</v>
      </c>
      <c r="R13" s="88">
        <v>25</v>
      </c>
      <c r="S13" s="88">
        <v>45</v>
      </c>
      <c r="U13" s="21"/>
    </row>
    <row r="14" spans="1:19" ht="27" customHeight="1">
      <c r="A14" s="90"/>
      <c r="B14" s="85" t="s">
        <v>4</v>
      </c>
      <c r="C14" s="86">
        <f>IF(D14&gt;="*",C13+1,"")</f>
        <v>4</v>
      </c>
      <c r="D14" s="87" t="s">
        <v>38</v>
      </c>
      <c r="E14" s="91">
        <f t="shared" si="0"/>
        <v>137</v>
      </c>
      <c r="F14" s="88">
        <f t="shared" si="1"/>
        <v>73</v>
      </c>
      <c r="G14" s="2">
        <f t="shared" si="2"/>
        <v>147</v>
      </c>
      <c r="H14" s="89" t="s">
        <v>62</v>
      </c>
      <c r="I14" s="88">
        <v>47</v>
      </c>
      <c r="J14" s="88">
        <v>25</v>
      </c>
      <c r="K14" s="88">
        <v>56</v>
      </c>
      <c r="L14" s="89" t="s">
        <v>68</v>
      </c>
      <c r="M14" s="88">
        <v>45</v>
      </c>
      <c r="N14" s="88">
        <v>25</v>
      </c>
      <c r="O14" s="88">
        <v>47</v>
      </c>
      <c r="P14" s="89" t="s">
        <v>70</v>
      </c>
      <c r="Q14" s="88">
        <v>45</v>
      </c>
      <c r="R14" s="88">
        <v>23</v>
      </c>
      <c r="S14" s="88">
        <v>44</v>
      </c>
    </row>
    <row r="15" spans="1:19" ht="27" customHeight="1">
      <c r="A15" s="90"/>
      <c r="B15" s="85"/>
      <c r="C15" s="86"/>
      <c r="D15" s="87"/>
      <c r="E15" s="91">
        <f t="shared" si="0"/>
        <v>0</v>
      </c>
      <c r="F15" s="88">
        <f t="shared" si="1"/>
        <v>0</v>
      </c>
      <c r="G15" s="2">
        <f t="shared" si="2"/>
        <v>0</v>
      </c>
      <c r="H15" s="89"/>
      <c r="I15" s="88"/>
      <c r="J15" s="88"/>
      <c r="K15" s="88"/>
      <c r="L15" s="89"/>
      <c r="M15" s="88"/>
      <c r="N15" s="88"/>
      <c r="O15" s="88"/>
      <c r="P15" s="89"/>
      <c r="Q15" s="88"/>
      <c r="R15" s="88"/>
      <c r="S15" s="88"/>
    </row>
    <row r="16" spans="1:19" ht="27" customHeight="1">
      <c r="A16" s="90"/>
      <c r="B16" s="85" t="s">
        <v>5</v>
      </c>
      <c r="C16" s="86">
        <f>IF(D16&gt;="*",C15+1,"")</f>
        <v>1</v>
      </c>
      <c r="D16" s="87" t="s">
        <v>38</v>
      </c>
      <c r="E16" s="91">
        <f t="shared" si="0"/>
        <v>88</v>
      </c>
      <c r="F16" s="88">
        <f t="shared" si="1"/>
        <v>47</v>
      </c>
      <c r="G16" s="2">
        <f t="shared" si="2"/>
        <v>90</v>
      </c>
      <c r="H16" s="89" t="s">
        <v>52</v>
      </c>
      <c r="I16" s="88">
        <v>47</v>
      </c>
      <c r="J16" s="88">
        <v>25</v>
      </c>
      <c r="K16" s="88">
        <v>42</v>
      </c>
      <c r="L16" s="89" t="s">
        <v>54</v>
      </c>
      <c r="M16" s="88">
        <v>41</v>
      </c>
      <c r="N16" s="88">
        <v>22</v>
      </c>
      <c r="O16" s="88">
        <v>48</v>
      </c>
      <c r="P16" s="89"/>
      <c r="Q16" s="88"/>
      <c r="R16" s="88"/>
      <c r="S16" s="88"/>
    </row>
    <row r="17" spans="1:19" ht="27" customHeight="1">
      <c r="A17" s="90"/>
      <c r="B17" s="85" t="s">
        <v>5</v>
      </c>
      <c r="C17" s="86">
        <f>IF(D17&gt;="*",C16+1,"")</f>
        <v>2</v>
      </c>
      <c r="D17" s="87" t="s">
        <v>41</v>
      </c>
      <c r="E17" s="91">
        <f t="shared" si="0"/>
        <v>34</v>
      </c>
      <c r="F17" s="88">
        <f t="shared" si="1"/>
        <v>20</v>
      </c>
      <c r="G17" s="2">
        <f t="shared" si="2"/>
        <v>20</v>
      </c>
      <c r="H17" s="89" t="s">
        <v>55</v>
      </c>
      <c r="I17" s="88">
        <v>26</v>
      </c>
      <c r="J17" s="88">
        <v>15</v>
      </c>
      <c r="K17" s="88">
        <v>17</v>
      </c>
      <c r="L17" s="89" t="s">
        <v>57</v>
      </c>
      <c r="M17" s="88">
        <v>8</v>
      </c>
      <c r="N17" s="88">
        <v>5</v>
      </c>
      <c r="O17" s="88">
        <v>3</v>
      </c>
      <c r="P17" s="89"/>
      <c r="Q17" s="88"/>
      <c r="R17" s="88"/>
      <c r="S17" s="88"/>
    </row>
    <row r="18" spans="1:19" ht="27" customHeight="1">
      <c r="A18" s="90"/>
      <c r="B18" s="85"/>
      <c r="C18" s="86"/>
      <c r="D18" s="87"/>
      <c r="E18" s="91">
        <f t="shared" si="0"/>
        <v>0</v>
      </c>
      <c r="F18" s="88">
        <f t="shared" si="1"/>
        <v>0</v>
      </c>
      <c r="G18" s="2">
        <f t="shared" si="2"/>
        <v>0</v>
      </c>
      <c r="H18" s="89"/>
      <c r="I18" s="88"/>
      <c r="J18" s="88"/>
      <c r="K18" s="88"/>
      <c r="L18" s="89"/>
      <c r="M18" s="88"/>
      <c r="N18" s="88"/>
      <c r="O18" s="88"/>
      <c r="P18" s="89"/>
      <c r="Q18" s="88"/>
      <c r="R18" s="88"/>
      <c r="S18" s="88"/>
    </row>
    <row r="19" spans="1:19" ht="27" customHeight="1">
      <c r="A19" s="90"/>
      <c r="B19" s="85" t="s">
        <v>341</v>
      </c>
      <c r="C19" s="86">
        <f>IF(D19&gt;="*",C18+1,"")</f>
        <v>1</v>
      </c>
      <c r="D19" s="87" t="s">
        <v>36</v>
      </c>
      <c r="E19" s="91">
        <f t="shared" si="0"/>
        <v>83</v>
      </c>
      <c r="F19" s="88">
        <f t="shared" si="1"/>
        <v>46</v>
      </c>
      <c r="G19" s="2">
        <f t="shared" si="2"/>
        <v>64</v>
      </c>
      <c r="H19" s="89" t="s">
        <v>35</v>
      </c>
      <c r="I19" s="88">
        <v>44</v>
      </c>
      <c r="J19" s="88">
        <v>25</v>
      </c>
      <c r="K19" s="88">
        <v>31</v>
      </c>
      <c r="L19" s="89" t="s">
        <v>39</v>
      </c>
      <c r="M19" s="88">
        <v>39</v>
      </c>
      <c r="N19" s="88">
        <v>21</v>
      </c>
      <c r="O19" s="88">
        <v>33</v>
      </c>
      <c r="P19" s="89"/>
      <c r="Q19" s="88"/>
      <c r="R19" s="88"/>
      <c r="S19" s="88"/>
    </row>
    <row r="20" spans="1:19" ht="27" customHeight="1">
      <c r="A20" s="90"/>
      <c r="B20" s="85" t="s">
        <v>341</v>
      </c>
      <c r="C20" s="86">
        <f>IF(D20&gt;="*",C19+1,"")</f>
        <v>2</v>
      </c>
      <c r="D20" s="87" t="s">
        <v>38</v>
      </c>
      <c r="E20" s="91">
        <f t="shared" si="0"/>
        <v>80</v>
      </c>
      <c r="F20" s="88">
        <f t="shared" si="1"/>
        <v>42</v>
      </c>
      <c r="G20" s="2">
        <f t="shared" si="2"/>
        <v>78</v>
      </c>
      <c r="H20" s="89" t="s">
        <v>37</v>
      </c>
      <c r="I20" s="88">
        <v>40</v>
      </c>
      <c r="J20" s="88">
        <v>21</v>
      </c>
      <c r="K20" s="88">
        <v>40</v>
      </c>
      <c r="L20" s="89" t="s">
        <v>46</v>
      </c>
      <c r="M20" s="88">
        <v>40</v>
      </c>
      <c r="N20" s="88">
        <v>21</v>
      </c>
      <c r="O20" s="88">
        <v>38</v>
      </c>
      <c r="P20" s="89"/>
      <c r="Q20" s="88"/>
      <c r="R20" s="88"/>
      <c r="S20" s="88"/>
    </row>
    <row r="21" spans="1:19" ht="27" customHeight="1">
      <c r="A21" s="90"/>
      <c r="B21" s="85" t="s">
        <v>341</v>
      </c>
      <c r="C21" s="86">
        <f>IF(D21&gt;="*",C20+1,"")</f>
        <v>3</v>
      </c>
      <c r="D21" s="87" t="s">
        <v>41</v>
      </c>
      <c r="E21" s="91">
        <f t="shared" si="0"/>
        <v>79</v>
      </c>
      <c r="F21" s="88">
        <f t="shared" si="1"/>
        <v>41</v>
      </c>
      <c r="G21" s="2">
        <f t="shared" si="2"/>
        <v>68</v>
      </c>
      <c r="H21" s="89" t="s">
        <v>47</v>
      </c>
      <c r="I21" s="88">
        <v>40</v>
      </c>
      <c r="J21" s="88">
        <v>21</v>
      </c>
      <c r="K21" s="88">
        <v>36</v>
      </c>
      <c r="L21" s="89" t="s">
        <v>40</v>
      </c>
      <c r="M21" s="88">
        <v>39</v>
      </c>
      <c r="N21" s="88">
        <v>20</v>
      </c>
      <c r="O21" s="88">
        <v>32</v>
      </c>
      <c r="P21" s="89"/>
      <c r="Q21" s="88"/>
      <c r="R21" s="88"/>
      <c r="S21" s="88"/>
    </row>
    <row r="22" spans="1:19" ht="27" customHeight="1">
      <c r="A22" s="90"/>
      <c r="B22" s="85" t="s">
        <v>341</v>
      </c>
      <c r="C22" s="86">
        <f>IF(D22&gt;="*",C21+1,"")</f>
        <v>4</v>
      </c>
      <c r="D22" s="87" t="s">
        <v>45</v>
      </c>
      <c r="E22" s="91">
        <f t="shared" si="0"/>
        <v>76</v>
      </c>
      <c r="F22" s="88">
        <f t="shared" si="1"/>
        <v>44</v>
      </c>
      <c r="G22" s="2">
        <f t="shared" si="2"/>
        <v>78</v>
      </c>
      <c r="H22" s="89" t="s">
        <v>44</v>
      </c>
      <c r="I22" s="88">
        <v>43</v>
      </c>
      <c r="J22" s="88">
        <v>25</v>
      </c>
      <c r="K22" s="88">
        <v>57</v>
      </c>
      <c r="L22" s="89" t="s">
        <v>49</v>
      </c>
      <c r="M22" s="88">
        <v>33</v>
      </c>
      <c r="N22" s="88">
        <v>19</v>
      </c>
      <c r="O22" s="88">
        <v>21</v>
      </c>
      <c r="P22" s="89"/>
      <c r="Q22" s="88"/>
      <c r="R22" s="88"/>
      <c r="S22" s="88"/>
    </row>
    <row r="23" spans="1:19" ht="27" customHeight="1">
      <c r="A23" s="90"/>
      <c r="B23" s="85"/>
      <c r="C23" s="86"/>
      <c r="D23" s="87"/>
      <c r="E23" s="91">
        <f t="shared" si="0"/>
        <v>0</v>
      </c>
      <c r="F23" s="88">
        <f t="shared" si="1"/>
        <v>0</v>
      </c>
      <c r="G23" s="2">
        <f t="shared" si="2"/>
        <v>0</v>
      </c>
      <c r="H23" s="89"/>
      <c r="I23" s="88"/>
      <c r="J23" s="88"/>
      <c r="K23" s="88"/>
      <c r="L23" s="89"/>
      <c r="M23" s="88"/>
      <c r="N23" s="88"/>
      <c r="O23" s="88"/>
      <c r="P23" s="89"/>
      <c r="Q23" s="88"/>
      <c r="R23" s="88"/>
      <c r="S23" s="88"/>
    </row>
    <row r="24" spans="1:19" ht="27" customHeight="1">
      <c r="A24" s="90"/>
      <c r="B24" s="85" t="s">
        <v>342</v>
      </c>
      <c r="C24" s="86">
        <f aca="true" t="shared" si="3" ref="C24:C33">IF(D24&gt;="*",C23+1,"")</f>
        <v>1</v>
      </c>
      <c r="D24" s="87" t="s">
        <v>45</v>
      </c>
      <c r="E24" s="86">
        <f t="shared" si="0"/>
        <v>95</v>
      </c>
      <c r="F24" s="22">
        <f t="shared" si="1"/>
        <v>50</v>
      </c>
      <c r="G24" s="88">
        <f t="shared" si="2"/>
        <v>111</v>
      </c>
      <c r="H24" s="89" t="s">
        <v>74</v>
      </c>
      <c r="I24" s="88">
        <v>48</v>
      </c>
      <c r="J24" s="88">
        <v>25</v>
      </c>
      <c r="K24" s="88">
        <v>61</v>
      </c>
      <c r="L24" s="89" t="s">
        <v>80</v>
      </c>
      <c r="M24" s="88">
        <v>47</v>
      </c>
      <c r="N24" s="88">
        <v>25</v>
      </c>
      <c r="O24" s="88">
        <v>50</v>
      </c>
      <c r="P24" s="89"/>
      <c r="Q24" s="88"/>
      <c r="R24" s="88"/>
      <c r="S24" s="88"/>
    </row>
    <row r="25" spans="1:19" ht="27" customHeight="1">
      <c r="A25" s="90"/>
      <c r="B25" s="85" t="s">
        <v>342</v>
      </c>
      <c r="C25" s="86">
        <f t="shared" si="3"/>
        <v>2</v>
      </c>
      <c r="D25" s="87" t="s">
        <v>38</v>
      </c>
      <c r="E25" s="91">
        <f t="shared" si="0"/>
        <v>93</v>
      </c>
      <c r="F25" s="88">
        <f t="shared" si="1"/>
        <v>50</v>
      </c>
      <c r="G25" s="2">
        <f t="shared" si="2"/>
        <v>109</v>
      </c>
      <c r="H25" s="89" t="s">
        <v>62</v>
      </c>
      <c r="I25" s="88">
        <v>48</v>
      </c>
      <c r="J25" s="88">
        <v>25</v>
      </c>
      <c r="K25" s="88">
        <v>60</v>
      </c>
      <c r="L25" s="89" t="s">
        <v>68</v>
      </c>
      <c r="M25" s="88">
        <v>45</v>
      </c>
      <c r="N25" s="88">
        <v>25</v>
      </c>
      <c r="O25" s="88">
        <v>49</v>
      </c>
      <c r="P25" s="89"/>
      <c r="Q25" s="88"/>
      <c r="R25" s="88"/>
      <c r="S25" s="88"/>
    </row>
    <row r="26" spans="1:19" ht="27" customHeight="1">
      <c r="A26" s="90"/>
      <c r="B26" s="85" t="s">
        <v>342</v>
      </c>
      <c r="C26" s="86">
        <f t="shared" si="3"/>
        <v>3</v>
      </c>
      <c r="D26" s="87" t="s">
        <v>36</v>
      </c>
      <c r="E26" s="91">
        <f t="shared" si="0"/>
        <v>93</v>
      </c>
      <c r="F26" s="88">
        <f t="shared" si="1"/>
        <v>50</v>
      </c>
      <c r="G26" s="2">
        <f t="shared" si="2"/>
        <v>98</v>
      </c>
      <c r="H26" s="89" t="s">
        <v>111</v>
      </c>
      <c r="I26" s="88">
        <v>47</v>
      </c>
      <c r="J26" s="88">
        <v>25</v>
      </c>
      <c r="K26" s="88">
        <v>50</v>
      </c>
      <c r="L26" s="89" t="s">
        <v>63</v>
      </c>
      <c r="M26" s="88">
        <v>46</v>
      </c>
      <c r="N26" s="88">
        <v>25</v>
      </c>
      <c r="O26" s="88">
        <v>48</v>
      </c>
      <c r="P26" s="89"/>
      <c r="Q26" s="88"/>
      <c r="R26" s="88"/>
      <c r="S26" s="88"/>
    </row>
    <row r="27" spans="1:19" ht="27" customHeight="1">
      <c r="A27" s="90"/>
      <c r="B27" s="85" t="s">
        <v>342</v>
      </c>
      <c r="C27" s="86">
        <f t="shared" si="3"/>
        <v>4</v>
      </c>
      <c r="D27" s="87" t="s">
        <v>41</v>
      </c>
      <c r="E27" s="91">
        <f t="shared" si="0"/>
        <v>84</v>
      </c>
      <c r="F27" s="88">
        <f t="shared" si="1"/>
        <v>47</v>
      </c>
      <c r="G27" s="2">
        <f t="shared" si="2"/>
        <v>65</v>
      </c>
      <c r="H27" s="89" t="s">
        <v>92</v>
      </c>
      <c r="I27" s="88">
        <v>44</v>
      </c>
      <c r="J27" s="88">
        <v>24</v>
      </c>
      <c r="K27" s="88">
        <v>31</v>
      </c>
      <c r="L27" s="89" t="s">
        <v>72</v>
      </c>
      <c r="M27" s="88">
        <v>40</v>
      </c>
      <c r="N27" s="88">
        <v>23</v>
      </c>
      <c r="O27" s="88">
        <v>34</v>
      </c>
      <c r="P27" s="89"/>
      <c r="Q27" s="88"/>
      <c r="R27" s="88"/>
      <c r="S27" s="88"/>
    </row>
    <row r="28" spans="1:19" ht="27" customHeight="1">
      <c r="A28" s="90"/>
      <c r="B28" s="85"/>
      <c r="C28" s="86">
        <f t="shared" si="3"/>
      </c>
      <c r="D28" s="87"/>
      <c r="E28" s="91">
        <f t="shared" si="0"/>
        <v>0</v>
      </c>
      <c r="F28" s="88">
        <f t="shared" si="1"/>
        <v>0</v>
      </c>
      <c r="G28" s="2">
        <f t="shared" si="2"/>
        <v>0</v>
      </c>
      <c r="H28" s="89"/>
      <c r="I28" s="88"/>
      <c r="J28" s="88"/>
      <c r="K28" s="88"/>
      <c r="L28" s="89"/>
      <c r="M28" s="88"/>
      <c r="N28" s="88"/>
      <c r="O28" s="88"/>
      <c r="P28" s="89"/>
      <c r="Q28" s="88"/>
      <c r="R28" s="88"/>
      <c r="S28" s="88"/>
    </row>
    <row r="29" spans="1:19" ht="27" customHeight="1">
      <c r="A29" s="90"/>
      <c r="B29" s="85"/>
      <c r="C29" s="86">
        <f t="shared" si="3"/>
      </c>
      <c r="D29" s="87"/>
      <c r="E29" s="91">
        <f t="shared" si="0"/>
        <v>0</v>
      </c>
      <c r="F29" s="88">
        <f t="shared" si="1"/>
        <v>0</v>
      </c>
      <c r="G29" s="2">
        <f t="shared" si="2"/>
        <v>0</v>
      </c>
      <c r="H29" s="89"/>
      <c r="I29" s="88"/>
      <c r="J29" s="88"/>
      <c r="K29" s="88"/>
      <c r="L29" s="89"/>
      <c r="M29" s="88"/>
      <c r="N29" s="88"/>
      <c r="O29" s="88"/>
      <c r="P29" s="89"/>
      <c r="Q29" s="88"/>
      <c r="R29" s="88"/>
      <c r="S29" s="88"/>
    </row>
    <row r="30" spans="1:19" ht="27" customHeight="1">
      <c r="A30" s="90"/>
      <c r="B30" s="85"/>
      <c r="C30" s="86">
        <f t="shared" si="3"/>
      </c>
      <c r="D30" s="87"/>
      <c r="E30" s="91">
        <f t="shared" si="0"/>
        <v>0</v>
      </c>
      <c r="F30" s="88">
        <f t="shared" si="1"/>
        <v>0</v>
      </c>
      <c r="G30" s="2">
        <f t="shared" si="2"/>
        <v>0</v>
      </c>
      <c r="H30" s="89"/>
      <c r="I30" s="88"/>
      <c r="J30" s="88"/>
      <c r="K30" s="88"/>
      <c r="L30" s="89"/>
      <c r="M30" s="88"/>
      <c r="N30" s="88"/>
      <c r="O30" s="88"/>
      <c r="P30" s="89"/>
      <c r="Q30" s="88"/>
      <c r="R30" s="88"/>
      <c r="S30" s="88"/>
    </row>
    <row r="31" spans="1:19" ht="27" customHeight="1">
      <c r="A31" s="90"/>
      <c r="B31" s="85"/>
      <c r="C31" s="86">
        <f t="shared" si="3"/>
      </c>
      <c r="D31" s="87"/>
      <c r="E31" s="91">
        <f t="shared" si="0"/>
        <v>0</v>
      </c>
      <c r="F31" s="88">
        <f t="shared" si="1"/>
        <v>0</v>
      </c>
      <c r="G31" s="2">
        <f t="shared" si="2"/>
        <v>0</v>
      </c>
      <c r="H31" s="89"/>
      <c r="I31" s="88"/>
      <c r="J31" s="88"/>
      <c r="K31" s="88"/>
      <c r="L31" s="89"/>
      <c r="M31" s="88"/>
      <c r="N31" s="88"/>
      <c r="O31" s="88"/>
      <c r="P31" s="89"/>
      <c r="Q31" s="88"/>
      <c r="R31" s="88"/>
      <c r="S31" s="88"/>
    </row>
    <row r="32" spans="1:19" ht="27" customHeight="1">
      <c r="A32" s="90"/>
      <c r="B32" s="85" t="s">
        <v>3</v>
      </c>
      <c r="C32" s="86">
        <f t="shared" si="3"/>
      </c>
      <c r="D32" s="87"/>
      <c r="E32" s="91">
        <f t="shared" si="0"/>
        <v>0</v>
      </c>
      <c r="F32" s="88">
        <f t="shared" si="1"/>
        <v>0</v>
      </c>
      <c r="G32" s="2">
        <f t="shared" si="2"/>
        <v>0</v>
      </c>
      <c r="H32" s="89"/>
      <c r="I32" s="88"/>
      <c r="J32" s="88"/>
      <c r="K32" s="88"/>
      <c r="L32" s="89"/>
      <c r="M32" s="88"/>
      <c r="N32" s="88"/>
      <c r="O32" s="88"/>
      <c r="P32" s="89"/>
      <c r="Q32" s="88"/>
      <c r="R32" s="88"/>
      <c r="S32" s="88"/>
    </row>
    <row r="33" spans="1:19" ht="27" customHeight="1">
      <c r="A33" s="90"/>
      <c r="B33" s="85" t="s">
        <v>3</v>
      </c>
      <c r="C33" s="86">
        <f t="shared" si="3"/>
      </c>
      <c r="D33" s="87"/>
      <c r="E33" s="91">
        <f t="shared" si="0"/>
        <v>0</v>
      </c>
      <c r="F33" s="88">
        <f t="shared" si="1"/>
        <v>0</v>
      </c>
      <c r="G33" s="2">
        <f t="shared" si="2"/>
        <v>0</v>
      </c>
      <c r="H33" s="89"/>
      <c r="I33" s="88"/>
      <c r="J33" s="88"/>
      <c r="K33" s="88"/>
      <c r="L33" s="89"/>
      <c r="M33" s="88"/>
      <c r="N33" s="88"/>
      <c r="O33" s="88"/>
      <c r="P33" s="89"/>
      <c r="Q33" s="88"/>
      <c r="R33" s="88"/>
      <c r="S33" s="88"/>
    </row>
    <row r="34" spans="1:19" ht="27" customHeight="1">
      <c r="A34" s="90"/>
      <c r="B34" s="85"/>
      <c r="C34" s="86"/>
      <c r="D34" s="87"/>
      <c r="E34" s="91">
        <f t="shared" si="0"/>
        <v>0</v>
      </c>
      <c r="F34" s="88">
        <f t="shared" si="1"/>
        <v>0</v>
      </c>
      <c r="G34" s="2">
        <f t="shared" si="2"/>
        <v>0</v>
      </c>
      <c r="H34" s="89"/>
      <c r="I34" s="88"/>
      <c r="J34" s="88"/>
      <c r="K34" s="88"/>
      <c r="L34" s="89"/>
      <c r="M34" s="88"/>
      <c r="N34" s="88"/>
      <c r="O34" s="88"/>
      <c r="P34" s="89"/>
      <c r="Q34" s="88"/>
      <c r="R34" s="88"/>
      <c r="S34" s="88"/>
    </row>
    <row r="35" spans="1:19" ht="27" customHeight="1">
      <c r="A35" s="90"/>
      <c r="B35" s="85"/>
      <c r="C35" s="86"/>
      <c r="D35" s="87"/>
      <c r="E35" s="91">
        <f t="shared" si="0"/>
        <v>0</v>
      </c>
      <c r="F35" s="88">
        <f t="shared" si="1"/>
        <v>0</v>
      </c>
      <c r="G35" s="2">
        <f t="shared" si="2"/>
        <v>0</v>
      </c>
      <c r="H35" s="89"/>
      <c r="I35" s="88"/>
      <c r="J35" s="88"/>
      <c r="K35" s="88"/>
      <c r="L35" s="89"/>
      <c r="M35" s="88"/>
      <c r="N35" s="88"/>
      <c r="O35" s="88"/>
      <c r="P35" s="89"/>
      <c r="Q35" s="88"/>
      <c r="R35" s="88"/>
      <c r="S35" s="88"/>
    </row>
    <row r="36" spans="1:19" ht="27" customHeight="1">
      <c r="A36" s="90"/>
      <c r="B36" s="85" t="s">
        <v>1</v>
      </c>
      <c r="C36" s="86">
        <f aca="true" t="shared" si="4" ref="C36:C42">IF(D36&gt;="*",C35+1,"")</f>
      </c>
      <c r="D36" s="87"/>
      <c r="E36" s="91">
        <f t="shared" si="0"/>
        <v>0</v>
      </c>
      <c r="F36" s="88">
        <f t="shared" si="1"/>
        <v>0</v>
      </c>
      <c r="G36" s="2">
        <f t="shared" si="2"/>
        <v>0</v>
      </c>
      <c r="H36" s="89"/>
      <c r="I36" s="88"/>
      <c r="J36" s="88"/>
      <c r="K36" s="88"/>
      <c r="L36" s="89"/>
      <c r="M36" s="88"/>
      <c r="N36" s="88"/>
      <c r="O36" s="88"/>
      <c r="P36" s="89"/>
      <c r="Q36" s="88"/>
      <c r="R36" s="88"/>
      <c r="S36" s="88"/>
    </row>
    <row r="37" spans="1:19" ht="27" customHeight="1">
      <c r="A37" s="90"/>
      <c r="B37" s="85" t="s">
        <v>1</v>
      </c>
      <c r="C37" s="86">
        <f t="shared" si="4"/>
      </c>
      <c r="D37" s="87"/>
      <c r="E37" s="91">
        <f t="shared" si="0"/>
        <v>0</v>
      </c>
      <c r="F37" s="88">
        <f t="shared" si="1"/>
        <v>0</v>
      </c>
      <c r="G37" s="2">
        <f t="shared" si="2"/>
        <v>0</v>
      </c>
      <c r="H37" s="89"/>
      <c r="I37" s="88"/>
      <c r="J37" s="88"/>
      <c r="K37" s="88"/>
      <c r="L37" s="89"/>
      <c r="M37" s="88"/>
      <c r="N37" s="88"/>
      <c r="O37" s="88"/>
      <c r="P37" s="89"/>
      <c r="Q37" s="88"/>
      <c r="R37" s="88"/>
      <c r="S37" s="88"/>
    </row>
    <row r="38" spans="1:19" ht="27" customHeight="1">
      <c r="A38" s="90"/>
      <c r="B38" s="85" t="s">
        <v>1</v>
      </c>
      <c r="C38" s="86">
        <f t="shared" si="4"/>
      </c>
      <c r="D38" s="87"/>
      <c r="E38" s="91">
        <f t="shared" si="0"/>
        <v>0</v>
      </c>
      <c r="F38" s="88">
        <f t="shared" si="1"/>
        <v>0</v>
      </c>
      <c r="G38" s="2">
        <f t="shared" si="2"/>
        <v>0</v>
      </c>
      <c r="H38" s="89"/>
      <c r="I38" s="88"/>
      <c r="J38" s="88"/>
      <c r="K38" s="88"/>
      <c r="L38" s="89"/>
      <c r="M38" s="88"/>
      <c r="N38" s="88"/>
      <c r="O38" s="88"/>
      <c r="P38" s="89"/>
      <c r="Q38" s="88"/>
      <c r="R38" s="88"/>
      <c r="S38" s="88"/>
    </row>
    <row r="39" spans="1:19" ht="27" customHeight="1">
      <c r="A39" s="90"/>
      <c r="B39" s="85" t="s">
        <v>1</v>
      </c>
      <c r="C39" s="86">
        <f t="shared" si="4"/>
      </c>
      <c r="D39" s="87"/>
      <c r="E39" s="91">
        <f t="shared" si="0"/>
        <v>0</v>
      </c>
      <c r="F39" s="88">
        <f t="shared" si="1"/>
        <v>0</v>
      </c>
      <c r="G39" s="2">
        <f t="shared" si="2"/>
        <v>0</v>
      </c>
      <c r="H39" s="89"/>
      <c r="I39" s="88"/>
      <c r="J39" s="88"/>
      <c r="K39" s="88"/>
      <c r="L39" s="89"/>
      <c r="M39" s="88"/>
      <c r="N39" s="88"/>
      <c r="O39" s="88"/>
      <c r="P39" s="89"/>
      <c r="Q39" s="88"/>
      <c r="R39" s="88"/>
      <c r="S39" s="88"/>
    </row>
    <row r="40" spans="1:19" ht="27" customHeight="1">
      <c r="A40" s="90"/>
      <c r="B40" s="85" t="s">
        <v>1</v>
      </c>
      <c r="C40" s="86">
        <f t="shared" si="4"/>
      </c>
      <c r="D40" s="87"/>
      <c r="E40" s="91">
        <f t="shared" si="0"/>
        <v>0</v>
      </c>
      <c r="F40" s="88">
        <f t="shared" si="1"/>
        <v>0</v>
      </c>
      <c r="G40" s="2">
        <f t="shared" si="2"/>
        <v>0</v>
      </c>
      <c r="H40" s="89"/>
      <c r="I40" s="88"/>
      <c r="J40" s="88"/>
      <c r="K40" s="88"/>
      <c r="L40" s="89"/>
      <c r="M40" s="88"/>
      <c r="N40" s="88"/>
      <c r="O40" s="88"/>
      <c r="P40" s="89"/>
      <c r="Q40" s="88"/>
      <c r="R40" s="88"/>
      <c r="S40" s="88"/>
    </row>
    <row r="41" spans="1:19" ht="27" customHeight="1">
      <c r="A41" s="90"/>
      <c r="B41" s="85" t="s">
        <v>1</v>
      </c>
      <c r="C41" s="86">
        <f t="shared" si="4"/>
      </c>
      <c r="D41" s="87"/>
      <c r="E41" s="91">
        <f t="shared" si="0"/>
        <v>0</v>
      </c>
      <c r="F41" s="88">
        <f t="shared" si="1"/>
        <v>0</v>
      </c>
      <c r="G41" s="2">
        <f t="shared" si="2"/>
        <v>0</v>
      </c>
      <c r="H41" s="89"/>
      <c r="I41" s="88"/>
      <c r="J41" s="88"/>
      <c r="K41" s="88"/>
      <c r="L41" s="89"/>
      <c r="M41" s="88"/>
      <c r="N41" s="88"/>
      <c r="O41" s="88"/>
      <c r="P41" s="89"/>
      <c r="Q41" s="88"/>
      <c r="R41" s="88"/>
      <c r="S41" s="88"/>
    </row>
    <row r="42" spans="1:19" ht="27" customHeight="1">
      <c r="A42" s="90"/>
      <c r="B42" s="85"/>
      <c r="C42" s="86">
        <f t="shared" si="4"/>
      </c>
      <c r="D42" s="87"/>
      <c r="H42" s="89"/>
      <c r="I42" s="88"/>
      <c r="J42" s="88"/>
      <c r="K42" s="88"/>
      <c r="L42" s="89"/>
      <c r="M42" s="88"/>
      <c r="N42" s="88"/>
      <c r="O42" s="88"/>
      <c r="P42" s="89"/>
      <c r="Q42" s="88"/>
      <c r="R42" s="88"/>
      <c r="S42" s="88"/>
    </row>
    <row r="43" spans="1:19" ht="27" customHeight="1">
      <c r="A43" s="90"/>
      <c r="B43" s="85"/>
      <c r="C43" s="86"/>
      <c r="D43" s="87"/>
      <c r="E43" s="91">
        <f aca="true" t="shared" si="5" ref="E43:E65">SUM(I43,M43,Q43)</f>
        <v>0</v>
      </c>
      <c r="F43" s="88">
        <f aca="true" t="shared" si="6" ref="F43:F65">SUM(J43,N43,R43)</f>
        <v>0</v>
      </c>
      <c r="G43" s="2">
        <f aca="true" t="shared" si="7" ref="G43:G65">SUM(K43,O43,S43)</f>
        <v>0</v>
      </c>
      <c r="H43" s="89"/>
      <c r="I43" s="88"/>
      <c r="J43" s="88"/>
      <c r="K43" s="88"/>
      <c r="L43" s="89"/>
      <c r="M43" s="88"/>
      <c r="N43" s="88"/>
      <c r="O43" s="88"/>
      <c r="P43" s="89"/>
      <c r="Q43" s="88"/>
      <c r="R43" s="88"/>
      <c r="S43" s="88"/>
    </row>
    <row r="44" spans="1:19" ht="27" customHeight="1">
      <c r="A44" s="90"/>
      <c r="B44" s="85"/>
      <c r="C44" s="86"/>
      <c r="D44" s="87"/>
      <c r="E44" s="91">
        <f t="shared" si="5"/>
        <v>0</v>
      </c>
      <c r="F44" s="88">
        <f t="shared" si="6"/>
        <v>0</v>
      </c>
      <c r="G44" s="2">
        <f t="shared" si="7"/>
        <v>0</v>
      </c>
      <c r="H44" s="89"/>
      <c r="I44" s="88"/>
      <c r="J44" s="88"/>
      <c r="K44" s="88"/>
      <c r="L44" s="89"/>
      <c r="M44" s="88"/>
      <c r="N44" s="88"/>
      <c r="O44" s="88"/>
      <c r="Q44" s="88"/>
      <c r="R44" s="88"/>
      <c r="S44" s="88"/>
    </row>
    <row r="45" spans="1:19" ht="27" customHeight="1">
      <c r="A45" s="90"/>
      <c r="B45" s="85" t="s">
        <v>2</v>
      </c>
      <c r="C45" s="86">
        <f aca="true" t="shared" si="8" ref="C45:C51">IF(D45&gt;="*",C44+1,"")</f>
      </c>
      <c r="D45" s="87"/>
      <c r="E45" s="91">
        <f t="shared" si="5"/>
        <v>0</v>
      </c>
      <c r="F45" s="88">
        <f t="shared" si="6"/>
        <v>0</v>
      </c>
      <c r="G45" s="2">
        <f t="shared" si="7"/>
        <v>0</v>
      </c>
      <c r="H45" s="89"/>
      <c r="I45" s="88"/>
      <c r="J45" s="88"/>
      <c r="K45" s="88"/>
      <c r="L45" s="89"/>
      <c r="M45" s="88"/>
      <c r="N45" s="88"/>
      <c r="O45" s="88"/>
      <c r="P45" s="89"/>
      <c r="Q45" s="88"/>
      <c r="R45" s="88"/>
      <c r="S45" s="88"/>
    </row>
    <row r="46" spans="1:19" ht="27" customHeight="1">
      <c r="A46" s="90"/>
      <c r="B46" s="85" t="s">
        <v>2</v>
      </c>
      <c r="C46" s="86">
        <f t="shared" si="8"/>
      </c>
      <c r="D46" s="87"/>
      <c r="E46" s="91">
        <f t="shared" si="5"/>
        <v>0</v>
      </c>
      <c r="F46" s="88">
        <f t="shared" si="6"/>
        <v>0</v>
      </c>
      <c r="G46" s="2">
        <f t="shared" si="7"/>
        <v>0</v>
      </c>
      <c r="H46" s="89"/>
      <c r="I46" s="88"/>
      <c r="J46" s="88"/>
      <c r="K46" s="88"/>
      <c r="L46" s="89"/>
      <c r="M46" s="88"/>
      <c r="N46" s="88"/>
      <c r="O46" s="88"/>
      <c r="P46" s="89"/>
      <c r="Q46" s="88"/>
      <c r="R46" s="88"/>
      <c r="S46" s="88"/>
    </row>
    <row r="47" spans="1:19" ht="27" customHeight="1">
      <c r="A47" s="90"/>
      <c r="B47" s="85" t="s">
        <v>2</v>
      </c>
      <c r="C47" s="86">
        <f t="shared" si="8"/>
      </c>
      <c r="D47" s="87"/>
      <c r="E47" s="91">
        <f t="shared" si="5"/>
        <v>0</v>
      </c>
      <c r="F47" s="88">
        <f t="shared" si="6"/>
        <v>0</v>
      </c>
      <c r="G47" s="2">
        <f t="shared" si="7"/>
        <v>0</v>
      </c>
      <c r="H47" s="89"/>
      <c r="I47" s="88"/>
      <c r="J47" s="88"/>
      <c r="K47" s="88"/>
      <c r="L47" s="89"/>
      <c r="M47" s="88"/>
      <c r="N47" s="88"/>
      <c r="O47" s="88"/>
      <c r="P47" s="89"/>
      <c r="Q47" s="88"/>
      <c r="R47" s="88"/>
      <c r="S47" s="88"/>
    </row>
    <row r="48" spans="1:19" ht="27" customHeight="1">
      <c r="A48" s="90"/>
      <c r="B48" s="85" t="s">
        <v>2</v>
      </c>
      <c r="C48" s="86">
        <f t="shared" si="8"/>
      </c>
      <c r="D48" s="87"/>
      <c r="E48" s="91">
        <f t="shared" si="5"/>
        <v>0</v>
      </c>
      <c r="F48" s="88">
        <f t="shared" si="6"/>
        <v>0</v>
      </c>
      <c r="G48" s="2">
        <f t="shared" si="7"/>
        <v>0</v>
      </c>
      <c r="H48" s="89"/>
      <c r="I48" s="88"/>
      <c r="J48" s="88"/>
      <c r="K48" s="88"/>
      <c r="L48" s="89"/>
      <c r="M48" s="88"/>
      <c r="N48" s="88"/>
      <c r="O48" s="88"/>
      <c r="P48" s="89"/>
      <c r="Q48" s="88"/>
      <c r="R48" s="88"/>
      <c r="S48" s="88"/>
    </row>
    <row r="49" spans="1:19" ht="27" customHeight="1">
      <c r="A49" s="90"/>
      <c r="B49" s="85" t="s">
        <v>2</v>
      </c>
      <c r="C49" s="86">
        <f t="shared" si="8"/>
      </c>
      <c r="D49" s="87"/>
      <c r="E49" s="91">
        <f t="shared" si="5"/>
        <v>0</v>
      </c>
      <c r="F49" s="88">
        <f t="shared" si="6"/>
        <v>0</v>
      </c>
      <c r="G49" s="2">
        <f t="shared" si="7"/>
        <v>0</v>
      </c>
      <c r="H49" s="89"/>
      <c r="I49" s="88"/>
      <c r="J49" s="88"/>
      <c r="K49" s="88"/>
      <c r="L49" s="89"/>
      <c r="M49" s="88"/>
      <c r="N49" s="88"/>
      <c r="O49" s="88"/>
      <c r="P49" s="89"/>
      <c r="Q49" s="88"/>
      <c r="R49" s="88"/>
      <c r="S49" s="88"/>
    </row>
    <row r="50" spans="1:19" ht="27" customHeight="1">
      <c r="A50" s="90"/>
      <c r="B50" s="85" t="s">
        <v>2</v>
      </c>
      <c r="C50" s="86">
        <f t="shared" si="8"/>
      </c>
      <c r="D50" s="87"/>
      <c r="E50" s="91">
        <f t="shared" si="5"/>
        <v>0</v>
      </c>
      <c r="F50" s="88">
        <f t="shared" si="6"/>
        <v>0</v>
      </c>
      <c r="G50" s="2">
        <f t="shared" si="7"/>
        <v>0</v>
      </c>
      <c r="H50" s="89"/>
      <c r="I50" s="88"/>
      <c r="J50" s="88"/>
      <c r="K50" s="88"/>
      <c r="L50" s="89"/>
      <c r="M50" s="88"/>
      <c r="N50" s="88"/>
      <c r="O50" s="88"/>
      <c r="P50" s="89"/>
      <c r="Q50" s="88"/>
      <c r="R50" s="88"/>
      <c r="S50" s="88"/>
    </row>
    <row r="51" spans="1:19" ht="27" customHeight="1">
      <c r="A51" s="90"/>
      <c r="B51" s="85"/>
      <c r="C51" s="86">
        <f t="shared" si="8"/>
      </c>
      <c r="D51" s="87"/>
      <c r="E51" s="91">
        <f t="shared" si="5"/>
        <v>0</v>
      </c>
      <c r="F51" s="88">
        <f t="shared" si="6"/>
        <v>0</v>
      </c>
      <c r="G51" s="2">
        <f t="shared" si="7"/>
        <v>0</v>
      </c>
      <c r="H51" s="89"/>
      <c r="I51" s="88"/>
      <c r="J51" s="88"/>
      <c r="K51" s="88"/>
      <c r="L51" s="89"/>
      <c r="M51" s="88"/>
      <c r="N51" s="88"/>
      <c r="O51" s="88"/>
      <c r="P51" s="89"/>
      <c r="Q51" s="88"/>
      <c r="R51" s="88"/>
      <c r="S51" s="88"/>
    </row>
    <row r="52" spans="1:19" ht="27" customHeight="1">
      <c r="A52" s="90"/>
      <c r="B52" s="85"/>
      <c r="C52" s="86"/>
      <c r="D52" s="87"/>
      <c r="E52" s="91">
        <f t="shared" si="5"/>
        <v>0</v>
      </c>
      <c r="F52" s="88">
        <f t="shared" si="6"/>
        <v>0</v>
      </c>
      <c r="G52" s="2">
        <f t="shared" si="7"/>
        <v>0</v>
      </c>
      <c r="H52" s="89"/>
      <c r="I52" s="88"/>
      <c r="J52" s="88"/>
      <c r="K52" s="88"/>
      <c r="L52" s="89"/>
      <c r="M52" s="88"/>
      <c r="N52" s="88"/>
      <c r="O52" s="88"/>
      <c r="P52" s="89"/>
      <c r="Q52" s="88"/>
      <c r="R52" s="88"/>
      <c r="S52" s="88"/>
    </row>
    <row r="53" spans="1:19" ht="27" customHeight="1">
      <c r="A53" s="90"/>
      <c r="B53" s="85"/>
      <c r="C53" s="86"/>
      <c r="D53" s="87"/>
      <c r="E53" s="91">
        <f t="shared" si="5"/>
        <v>0</v>
      </c>
      <c r="F53" s="88">
        <f t="shared" si="6"/>
        <v>0</v>
      </c>
      <c r="G53" s="2">
        <f t="shared" si="7"/>
        <v>0</v>
      </c>
      <c r="H53" s="89"/>
      <c r="I53" s="88"/>
      <c r="J53" s="88"/>
      <c r="K53" s="88"/>
      <c r="L53" s="89"/>
      <c r="M53" s="88"/>
      <c r="N53" s="88"/>
      <c r="O53" s="88"/>
      <c r="P53" s="89"/>
      <c r="Q53" s="88"/>
      <c r="R53" s="88"/>
      <c r="S53" s="88"/>
    </row>
    <row r="54" spans="1:19" ht="27" customHeight="1">
      <c r="A54" s="90"/>
      <c r="B54" s="85"/>
      <c r="C54" s="86">
        <f aca="true" t="shared" si="9" ref="C54:C65">IF(D54&gt;="*",C53+1,"")</f>
      </c>
      <c r="D54" s="87"/>
      <c r="E54" s="91">
        <f t="shared" si="5"/>
        <v>0</v>
      </c>
      <c r="F54" s="88">
        <f t="shared" si="6"/>
        <v>0</v>
      </c>
      <c r="G54" s="2">
        <f t="shared" si="7"/>
        <v>0</v>
      </c>
      <c r="H54" s="89"/>
      <c r="I54" s="88"/>
      <c r="J54" s="88"/>
      <c r="K54" s="88"/>
      <c r="L54" s="89"/>
      <c r="M54" s="88"/>
      <c r="N54" s="88"/>
      <c r="O54" s="88"/>
      <c r="P54" s="89"/>
      <c r="Q54" s="88"/>
      <c r="R54" s="88"/>
      <c r="S54" s="88"/>
    </row>
    <row r="55" spans="1:19" ht="27" customHeight="1">
      <c r="A55" s="90"/>
      <c r="B55" s="85"/>
      <c r="C55" s="86">
        <f t="shared" si="9"/>
      </c>
      <c r="D55" s="87"/>
      <c r="E55" s="91">
        <f t="shared" si="5"/>
        <v>0</v>
      </c>
      <c r="F55" s="88">
        <f t="shared" si="6"/>
        <v>0</v>
      </c>
      <c r="G55" s="2">
        <f t="shared" si="7"/>
        <v>0</v>
      </c>
      <c r="H55" s="89"/>
      <c r="I55" s="88"/>
      <c r="J55" s="88"/>
      <c r="K55" s="88"/>
      <c r="L55" s="89"/>
      <c r="M55" s="88"/>
      <c r="N55" s="88"/>
      <c r="O55" s="88"/>
      <c r="P55" s="89"/>
      <c r="Q55" s="88"/>
      <c r="R55" s="88"/>
      <c r="S55" s="88"/>
    </row>
    <row r="56" spans="1:19" ht="27" customHeight="1">
      <c r="A56" s="90"/>
      <c r="B56" s="85"/>
      <c r="C56" s="86">
        <f t="shared" si="9"/>
      </c>
      <c r="D56" s="87"/>
      <c r="E56" s="91">
        <f t="shared" si="5"/>
        <v>0</v>
      </c>
      <c r="F56" s="88">
        <f t="shared" si="6"/>
        <v>0</v>
      </c>
      <c r="G56" s="2">
        <f t="shared" si="7"/>
        <v>0</v>
      </c>
      <c r="H56" s="89"/>
      <c r="I56" s="88"/>
      <c r="J56" s="88"/>
      <c r="K56" s="88"/>
      <c r="L56" s="89"/>
      <c r="M56" s="88"/>
      <c r="N56" s="88"/>
      <c r="O56" s="88"/>
      <c r="P56" s="89"/>
      <c r="Q56" s="88"/>
      <c r="R56" s="88"/>
      <c r="S56" s="88"/>
    </row>
    <row r="57" spans="1:19" ht="27" customHeight="1">
      <c r="A57" s="90"/>
      <c r="B57" s="85"/>
      <c r="C57" s="86">
        <f t="shared" si="9"/>
      </c>
      <c r="D57" s="87"/>
      <c r="E57" s="91">
        <f t="shared" si="5"/>
        <v>0</v>
      </c>
      <c r="F57" s="88">
        <f t="shared" si="6"/>
        <v>0</v>
      </c>
      <c r="G57" s="2">
        <f t="shared" si="7"/>
        <v>0</v>
      </c>
      <c r="H57" s="89"/>
      <c r="I57" s="88"/>
      <c r="J57" s="88"/>
      <c r="K57" s="88"/>
      <c r="L57" s="89"/>
      <c r="M57" s="88"/>
      <c r="N57" s="88"/>
      <c r="O57" s="88"/>
      <c r="P57" s="89"/>
      <c r="Q57" s="88"/>
      <c r="R57" s="88"/>
      <c r="S57" s="88"/>
    </row>
    <row r="58" spans="1:19" ht="27" customHeight="1">
      <c r="A58" s="90"/>
      <c r="B58" s="85"/>
      <c r="C58" s="86">
        <f t="shared" si="9"/>
      </c>
      <c r="D58" s="87"/>
      <c r="E58" s="91">
        <f t="shared" si="5"/>
        <v>0</v>
      </c>
      <c r="F58" s="88">
        <f t="shared" si="6"/>
        <v>0</v>
      </c>
      <c r="G58" s="2">
        <f t="shared" si="7"/>
        <v>0</v>
      </c>
      <c r="H58" s="89"/>
      <c r="I58" s="88"/>
      <c r="J58" s="88"/>
      <c r="K58" s="88"/>
      <c r="L58" s="89"/>
      <c r="M58" s="88"/>
      <c r="N58" s="88"/>
      <c r="O58" s="88"/>
      <c r="P58" s="89"/>
      <c r="Q58" s="88"/>
      <c r="R58" s="88"/>
      <c r="S58" s="88"/>
    </row>
    <row r="59" spans="1:19" ht="27" customHeight="1">
      <c r="A59" s="90"/>
      <c r="B59" s="85"/>
      <c r="C59" s="86">
        <f t="shared" si="9"/>
      </c>
      <c r="D59" s="87"/>
      <c r="E59" s="91">
        <f t="shared" si="5"/>
        <v>0</v>
      </c>
      <c r="F59" s="88">
        <f t="shared" si="6"/>
        <v>0</v>
      </c>
      <c r="G59" s="2">
        <f t="shared" si="7"/>
        <v>0</v>
      </c>
      <c r="H59" s="89"/>
      <c r="I59" s="88"/>
      <c r="J59" s="88"/>
      <c r="K59" s="88"/>
      <c r="L59" s="89"/>
      <c r="M59" s="88"/>
      <c r="N59" s="88"/>
      <c r="O59" s="88"/>
      <c r="P59" s="89"/>
      <c r="Q59" s="88"/>
      <c r="R59" s="88"/>
      <c r="S59" s="88"/>
    </row>
    <row r="60" spans="1:19" ht="27" customHeight="1">
      <c r="A60" s="90"/>
      <c r="B60" s="85"/>
      <c r="C60" s="86">
        <f t="shared" si="9"/>
      </c>
      <c r="D60" s="87"/>
      <c r="E60" s="91">
        <f t="shared" si="5"/>
        <v>0</v>
      </c>
      <c r="F60" s="88">
        <f t="shared" si="6"/>
        <v>0</v>
      </c>
      <c r="G60" s="2">
        <f t="shared" si="7"/>
        <v>0</v>
      </c>
      <c r="H60" s="89"/>
      <c r="I60" s="88"/>
      <c r="J60" s="88"/>
      <c r="K60" s="88"/>
      <c r="L60" s="89"/>
      <c r="M60" s="88"/>
      <c r="N60" s="88"/>
      <c r="O60" s="88"/>
      <c r="P60" s="89"/>
      <c r="Q60" s="88"/>
      <c r="R60" s="88"/>
      <c r="S60" s="88"/>
    </row>
    <row r="61" spans="1:19" ht="27" customHeight="1">
      <c r="A61" s="90"/>
      <c r="B61" s="85"/>
      <c r="C61" s="86">
        <f t="shared" si="9"/>
      </c>
      <c r="D61" s="87"/>
      <c r="E61" s="91">
        <f t="shared" si="5"/>
        <v>0</v>
      </c>
      <c r="F61" s="88">
        <f t="shared" si="6"/>
        <v>0</v>
      </c>
      <c r="G61" s="2">
        <f t="shared" si="7"/>
        <v>0</v>
      </c>
      <c r="H61" s="89"/>
      <c r="I61" s="88"/>
      <c r="J61" s="88"/>
      <c r="K61" s="88"/>
      <c r="L61" s="89"/>
      <c r="M61" s="88"/>
      <c r="N61" s="88"/>
      <c r="O61" s="88"/>
      <c r="P61" s="89"/>
      <c r="Q61" s="88"/>
      <c r="R61" s="88"/>
      <c r="S61" s="88"/>
    </row>
    <row r="62" spans="1:19" ht="27" customHeight="1">
      <c r="A62" s="90"/>
      <c r="B62" s="85"/>
      <c r="C62" s="86">
        <f t="shared" si="9"/>
      </c>
      <c r="D62" s="87"/>
      <c r="E62" s="91">
        <f t="shared" si="5"/>
        <v>0</v>
      </c>
      <c r="F62" s="88">
        <f t="shared" si="6"/>
        <v>0</v>
      </c>
      <c r="G62" s="2">
        <f t="shared" si="7"/>
        <v>0</v>
      </c>
      <c r="H62" s="89"/>
      <c r="I62" s="88"/>
      <c r="J62" s="88"/>
      <c r="K62" s="88"/>
      <c r="L62" s="89"/>
      <c r="M62" s="88"/>
      <c r="N62" s="88"/>
      <c r="O62" s="88"/>
      <c r="P62" s="89"/>
      <c r="Q62" s="88"/>
      <c r="R62" s="88"/>
      <c r="S62" s="88"/>
    </row>
    <row r="63" spans="1:19" ht="27" customHeight="1">
      <c r="A63" s="90"/>
      <c r="B63" s="85"/>
      <c r="C63" s="86">
        <f t="shared" si="9"/>
      </c>
      <c r="D63" s="87"/>
      <c r="E63" s="91">
        <f t="shared" si="5"/>
        <v>0</v>
      </c>
      <c r="F63" s="88">
        <f t="shared" si="6"/>
        <v>0</v>
      </c>
      <c r="G63" s="2">
        <f t="shared" si="7"/>
        <v>0</v>
      </c>
      <c r="H63" s="89"/>
      <c r="I63" s="88"/>
      <c r="J63" s="88"/>
      <c r="K63" s="88"/>
      <c r="L63" s="89"/>
      <c r="M63" s="88"/>
      <c r="N63" s="88"/>
      <c r="O63" s="88"/>
      <c r="P63" s="89"/>
      <c r="Q63" s="88"/>
      <c r="R63" s="88"/>
      <c r="S63" s="88"/>
    </row>
    <row r="64" spans="1:19" ht="27" customHeight="1">
      <c r="A64" s="90"/>
      <c r="B64" s="85"/>
      <c r="C64" s="86">
        <f t="shared" si="9"/>
      </c>
      <c r="D64" s="87"/>
      <c r="E64" s="91">
        <f t="shared" si="5"/>
        <v>0</v>
      </c>
      <c r="F64" s="88">
        <f t="shared" si="6"/>
        <v>0</v>
      </c>
      <c r="G64" s="2">
        <f t="shared" si="7"/>
        <v>0</v>
      </c>
      <c r="H64" s="89"/>
      <c r="I64" s="88"/>
      <c r="J64" s="88"/>
      <c r="K64" s="88"/>
      <c r="L64" s="89"/>
      <c r="M64" s="88"/>
      <c r="N64" s="88"/>
      <c r="O64" s="88"/>
      <c r="P64" s="89"/>
      <c r="Q64" s="88"/>
      <c r="R64" s="88"/>
      <c r="S64" s="88"/>
    </row>
    <row r="65" spans="1:19" ht="27" customHeight="1">
      <c r="A65" s="90"/>
      <c r="B65" s="85"/>
      <c r="C65" s="86">
        <f t="shared" si="9"/>
      </c>
      <c r="D65" s="87"/>
      <c r="E65" s="91">
        <f t="shared" si="5"/>
        <v>0</v>
      </c>
      <c r="F65" s="88">
        <f t="shared" si="6"/>
        <v>0</v>
      </c>
      <c r="G65" s="2">
        <f t="shared" si="7"/>
        <v>0</v>
      </c>
      <c r="H65" s="89"/>
      <c r="I65" s="88"/>
      <c r="J65" s="88"/>
      <c r="K65" s="88"/>
      <c r="L65" s="89"/>
      <c r="M65" s="88"/>
      <c r="N65" s="88"/>
      <c r="O65" s="88"/>
      <c r="P65" s="89"/>
      <c r="Q65" s="88"/>
      <c r="R65" s="88"/>
      <c r="S65" s="88"/>
    </row>
  </sheetData>
  <sheetProtection/>
  <mergeCells count="4">
    <mergeCell ref="F4:L5"/>
    <mergeCell ref="F2:L3"/>
    <mergeCell ref="F6:L7"/>
    <mergeCell ref="B8:B9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77" r:id="rId2"/>
  <headerFooter alignWithMargins="0">
    <oddHeader>&amp;R&amp;"Times New Roman,Normal"&amp;12Sida 9 av 9</oddHeader>
  </headerFooter>
  <rowBreaks count="1" manualBreakCount="1">
    <brk id="35" min="1" max="18" man="1"/>
  </rowBreaks>
  <colBreaks count="1" manualBreakCount="1">
    <brk id="19" max="2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G1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30" customWidth="1"/>
    <col min="2" max="2" width="16.7109375" style="30" customWidth="1"/>
    <col min="3" max="3" width="15.28125" style="30" customWidth="1"/>
    <col min="4" max="4" width="25.00390625" style="30" customWidth="1"/>
    <col min="5" max="5" width="6.00390625" style="30" customWidth="1"/>
    <col min="6" max="6" width="4.57421875" style="30" customWidth="1"/>
    <col min="7" max="16384" width="9.140625" style="30" customWidth="1"/>
  </cols>
  <sheetData>
    <row r="1" spans="2:3" ht="12.75">
      <c r="B1" s="30" t="s">
        <v>1</v>
      </c>
      <c r="C1" s="30" t="s">
        <v>114</v>
      </c>
    </row>
    <row r="2" spans="1:7" ht="12.75">
      <c r="A2" s="30" t="s">
        <v>115</v>
      </c>
      <c r="B2" s="30" t="s">
        <v>17</v>
      </c>
      <c r="C2" s="30" t="s">
        <v>18</v>
      </c>
      <c r="D2" s="30" t="s">
        <v>116</v>
      </c>
      <c r="E2" s="30" t="s">
        <v>117</v>
      </c>
      <c r="F2" s="30" t="s">
        <v>31</v>
      </c>
      <c r="G2" s="30" t="s">
        <v>118</v>
      </c>
    </row>
    <row r="3" spans="1:7" ht="12.75">
      <c r="A3" s="30">
        <v>1</v>
      </c>
      <c r="B3" s="30" t="s">
        <v>92</v>
      </c>
      <c r="C3" s="30" t="s">
        <v>119</v>
      </c>
      <c r="D3" s="30" t="s">
        <v>120</v>
      </c>
      <c r="E3" s="30" t="s">
        <v>121</v>
      </c>
      <c r="F3" s="30">
        <v>49</v>
      </c>
      <c r="G3" s="30" t="s">
        <v>9</v>
      </c>
    </row>
    <row r="4" spans="1:7" ht="12.75">
      <c r="A4" s="30">
        <v>2</v>
      </c>
      <c r="B4" s="30" t="s">
        <v>122</v>
      </c>
      <c r="C4" s="30" t="s">
        <v>123</v>
      </c>
      <c r="D4" s="30" t="s">
        <v>124</v>
      </c>
      <c r="E4" s="30" t="s">
        <v>125</v>
      </c>
      <c r="F4" s="30">
        <v>31</v>
      </c>
      <c r="G4" s="30" t="s">
        <v>3</v>
      </c>
    </row>
    <row r="5" spans="1:6" ht="12.75">
      <c r="A5" s="30">
        <v>3</v>
      </c>
      <c r="B5" s="30" t="s">
        <v>94</v>
      </c>
      <c r="C5" s="30" t="s">
        <v>126</v>
      </c>
      <c r="D5" s="30" t="s">
        <v>127</v>
      </c>
      <c r="E5" s="30" t="s">
        <v>128</v>
      </c>
      <c r="F5" s="30">
        <v>24</v>
      </c>
    </row>
    <row r="6" spans="1:6" ht="12.75">
      <c r="A6" s="30">
        <v>4</v>
      </c>
      <c r="B6" s="30" t="s">
        <v>129</v>
      </c>
      <c r="C6" s="30" t="s">
        <v>123</v>
      </c>
      <c r="D6" s="30" t="s">
        <v>130</v>
      </c>
      <c r="E6" s="30" t="s">
        <v>131</v>
      </c>
      <c r="F6" s="30">
        <v>25</v>
      </c>
    </row>
    <row r="9" spans="2:3" ht="12.75">
      <c r="B9" s="30" t="s">
        <v>1</v>
      </c>
      <c r="C9" s="30" t="s">
        <v>132</v>
      </c>
    </row>
    <row r="10" spans="1:7" ht="12.75">
      <c r="A10" s="30" t="s">
        <v>115</v>
      </c>
      <c r="B10" s="30" t="s">
        <v>17</v>
      </c>
      <c r="C10" s="30" t="s">
        <v>18</v>
      </c>
      <c r="D10" s="30" t="s">
        <v>116</v>
      </c>
      <c r="E10" s="30" t="s">
        <v>117</v>
      </c>
      <c r="F10" s="30" t="s">
        <v>31</v>
      </c>
      <c r="G10" s="30" t="s">
        <v>118</v>
      </c>
    </row>
    <row r="11" spans="1:7" ht="12.75">
      <c r="A11" s="30">
        <v>1</v>
      </c>
      <c r="B11" s="62" t="s">
        <v>87</v>
      </c>
      <c r="C11" s="62" t="s">
        <v>133</v>
      </c>
      <c r="D11" s="30" t="s">
        <v>134</v>
      </c>
      <c r="E11" s="30" t="s">
        <v>135</v>
      </c>
      <c r="F11" s="30">
        <v>60</v>
      </c>
      <c r="G11" s="30" t="s">
        <v>3</v>
      </c>
    </row>
    <row r="12" spans="1:6" ht="12.75">
      <c r="A12" s="30">
        <v>2</v>
      </c>
      <c r="B12" s="30" t="s">
        <v>136</v>
      </c>
      <c r="C12" s="30" t="s">
        <v>119</v>
      </c>
      <c r="D12" s="30" t="s">
        <v>137</v>
      </c>
      <c r="E12" s="30" t="s">
        <v>138</v>
      </c>
      <c r="F12" s="30">
        <v>37</v>
      </c>
    </row>
    <row r="13" spans="1:6" ht="12.75">
      <c r="A13" s="30">
        <v>3</v>
      </c>
      <c r="B13" s="30" t="s">
        <v>139</v>
      </c>
      <c r="C13" s="30" t="s">
        <v>140</v>
      </c>
      <c r="D13" s="30" t="s">
        <v>141</v>
      </c>
      <c r="E13" s="30" t="s">
        <v>142</v>
      </c>
      <c r="F13" s="30">
        <v>21</v>
      </c>
    </row>
    <row r="16" spans="2:3" ht="12.75">
      <c r="B16" s="30" t="s">
        <v>1</v>
      </c>
      <c r="C16" s="30" t="s">
        <v>143</v>
      </c>
    </row>
    <row r="17" spans="1:7" ht="12.75">
      <c r="A17" s="30" t="s">
        <v>115</v>
      </c>
      <c r="B17" s="30" t="s">
        <v>17</v>
      </c>
      <c r="C17" s="30" t="s">
        <v>18</v>
      </c>
      <c r="D17" s="30" t="s">
        <v>116</v>
      </c>
      <c r="E17" s="30" t="s">
        <v>117</v>
      </c>
      <c r="F17" s="30" t="s">
        <v>31</v>
      </c>
      <c r="G17" s="30" t="s">
        <v>118</v>
      </c>
    </row>
    <row r="18" spans="1:7" ht="12.75">
      <c r="A18" s="30">
        <v>1</v>
      </c>
      <c r="B18" s="30" t="s">
        <v>60</v>
      </c>
      <c r="C18" s="30" t="s">
        <v>140</v>
      </c>
      <c r="D18" s="30" t="s">
        <v>144</v>
      </c>
      <c r="E18" s="30" t="s">
        <v>145</v>
      </c>
      <c r="F18" s="30">
        <v>65</v>
      </c>
      <c r="G18" s="30" t="s">
        <v>3</v>
      </c>
    </row>
    <row r="19" spans="1:6" ht="12.75">
      <c r="A19" s="30">
        <v>2</v>
      </c>
      <c r="B19" s="30" t="s">
        <v>77</v>
      </c>
      <c r="C19" s="30" t="s">
        <v>140</v>
      </c>
      <c r="D19" s="30" t="s">
        <v>146</v>
      </c>
      <c r="E19" s="30" t="s">
        <v>147</v>
      </c>
      <c r="F19" s="30">
        <v>22</v>
      </c>
    </row>
    <row r="20" spans="1:6" ht="12.75">
      <c r="A20" s="30">
        <v>3</v>
      </c>
      <c r="B20" s="30" t="s">
        <v>73</v>
      </c>
      <c r="C20" s="30" t="s">
        <v>126</v>
      </c>
      <c r="D20" s="30" t="s">
        <v>148</v>
      </c>
      <c r="E20" s="30" t="s">
        <v>149</v>
      </c>
      <c r="F20" s="30">
        <v>51</v>
      </c>
    </row>
    <row r="21" spans="1:6" ht="12.75">
      <c r="A21" s="30">
        <v>4</v>
      </c>
      <c r="B21" s="30" t="s">
        <v>64</v>
      </c>
      <c r="C21" s="30" t="s">
        <v>119</v>
      </c>
      <c r="D21" s="30" t="s">
        <v>150</v>
      </c>
      <c r="E21" s="30" t="s">
        <v>151</v>
      </c>
      <c r="F21" s="30">
        <v>53</v>
      </c>
    </row>
    <row r="22" spans="1:6" ht="12.75">
      <c r="A22" s="30">
        <v>5</v>
      </c>
      <c r="B22" s="30" t="s">
        <v>72</v>
      </c>
      <c r="C22" s="30" t="s">
        <v>119</v>
      </c>
      <c r="D22" s="30" t="s">
        <v>152</v>
      </c>
      <c r="E22" s="30" t="s">
        <v>153</v>
      </c>
      <c r="F22" s="30">
        <v>21</v>
      </c>
    </row>
    <row r="25" spans="2:3" ht="12.75">
      <c r="B25" s="30" t="s">
        <v>3</v>
      </c>
      <c r="C25" s="30" t="s">
        <v>114</v>
      </c>
    </row>
    <row r="26" spans="1:7" ht="12.75">
      <c r="A26" s="30" t="s">
        <v>115</v>
      </c>
      <c r="B26" s="30" t="s">
        <v>17</v>
      </c>
      <c r="C26" s="30" t="s">
        <v>18</v>
      </c>
      <c r="D26" s="30" t="s">
        <v>116</v>
      </c>
      <c r="E26" s="30" t="s">
        <v>117</v>
      </c>
      <c r="F26" s="30" t="s">
        <v>31</v>
      </c>
      <c r="G26" s="30" t="s">
        <v>118</v>
      </c>
    </row>
    <row r="27" spans="1:6" ht="12.75">
      <c r="A27" s="30">
        <v>1</v>
      </c>
      <c r="B27" s="30" t="s">
        <v>101</v>
      </c>
      <c r="C27" s="30" t="s">
        <v>126</v>
      </c>
      <c r="D27" s="30" t="s">
        <v>154</v>
      </c>
      <c r="E27" s="30" t="s">
        <v>155</v>
      </c>
      <c r="F27" s="30">
        <v>39</v>
      </c>
    </row>
    <row r="30" spans="2:3" ht="12.75">
      <c r="B30" s="30" t="s">
        <v>3</v>
      </c>
      <c r="C30" s="30" t="s">
        <v>143</v>
      </c>
    </row>
    <row r="31" spans="1:7" ht="12.75">
      <c r="A31" s="30" t="s">
        <v>115</v>
      </c>
      <c r="B31" s="30" t="s">
        <v>17</v>
      </c>
      <c r="C31" s="30" t="s">
        <v>18</v>
      </c>
      <c r="D31" s="30" t="s">
        <v>116</v>
      </c>
      <c r="E31" s="30" t="s">
        <v>117</v>
      </c>
      <c r="F31" s="30" t="s">
        <v>31</v>
      </c>
      <c r="G31" s="30" t="s">
        <v>118</v>
      </c>
    </row>
    <row r="32" spans="1:7" ht="12.75">
      <c r="A32" s="30">
        <v>1</v>
      </c>
      <c r="B32" s="30" t="s">
        <v>78</v>
      </c>
      <c r="C32" s="30" t="s">
        <v>123</v>
      </c>
      <c r="D32" s="30" t="s">
        <v>156</v>
      </c>
      <c r="E32" s="30" t="s">
        <v>157</v>
      </c>
      <c r="F32" s="30">
        <v>78</v>
      </c>
      <c r="G32" s="30" t="s">
        <v>9</v>
      </c>
    </row>
    <row r="33" spans="1:7" ht="12.75">
      <c r="A33" s="30">
        <v>2</v>
      </c>
      <c r="B33" s="62" t="s">
        <v>158</v>
      </c>
      <c r="C33" s="62" t="s">
        <v>133</v>
      </c>
      <c r="D33" s="30" t="s">
        <v>156</v>
      </c>
      <c r="E33" s="30" t="s">
        <v>157</v>
      </c>
      <c r="F33" s="30">
        <v>77</v>
      </c>
      <c r="G33" s="30" t="s">
        <v>9</v>
      </c>
    </row>
    <row r="34" spans="1:7" ht="12.75">
      <c r="A34" s="30">
        <v>3</v>
      </c>
      <c r="B34" s="30" t="s">
        <v>62</v>
      </c>
      <c r="C34" s="30" t="s">
        <v>126</v>
      </c>
      <c r="D34" s="30" t="s">
        <v>156</v>
      </c>
      <c r="E34" s="30" t="s">
        <v>157</v>
      </c>
      <c r="F34" s="30">
        <v>65</v>
      </c>
      <c r="G34" s="30" t="s">
        <v>9</v>
      </c>
    </row>
    <row r="35" spans="1:7" ht="12.75">
      <c r="A35" s="30">
        <v>4</v>
      </c>
      <c r="B35" s="30" t="s">
        <v>111</v>
      </c>
      <c r="C35" s="30" t="s">
        <v>140</v>
      </c>
      <c r="D35" s="30" t="s">
        <v>159</v>
      </c>
      <c r="E35" s="30" t="s">
        <v>160</v>
      </c>
      <c r="F35" s="30">
        <v>61</v>
      </c>
      <c r="G35" s="30" t="s">
        <v>3</v>
      </c>
    </row>
    <row r="36" spans="1:6" ht="12.75">
      <c r="A36" s="30">
        <v>5</v>
      </c>
      <c r="B36" s="30" t="s">
        <v>60</v>
      </c>
      <c r="C36" s="30" t="s">
        <v>140</v>
      </c>
      <c r="D36" s="30" t="s">
        <v>161</v>
      </c>
      <c r="E36" s="30" t="s">
        <v>162</v>
      </c>
      <c r="F36" s="30">
        <v>79</v>
      </c>
    </row>
    <row r="37" spans="1:6" ht="12.75">
      <c r="A37" s="30">
        <v>6</v>
      </c>
      <c r="B37" s="62" t="s">
        <v>163</v>
      </c>
      <c r="C37" s="62" t="s">
        <v>133</v>
      </c>
      <c r="D37" s="30" t="s">
        <v>164</v>
      </c>
      <c r="E37" s="30" t="s">
        <v>162</v>
      </c>
      <c r="F37" s="30">
        <v>77</v>
      </c>
    </row>
    <row r="38" spans="1:6" ht="12.75">
      <c r="A38" s="30">
        <v>7</v>
      </c>
      <c r="B38" s="30" t="s">
        <v>75</v>
      </c>
      <c r="C38" s="30" t="s">
        <v>126</v>
      </c>
      <c r="D38" s="30" t="s">
        <v>165</v>
      </c>
      <c r="E38" s="30" t="s">
        <v>166</v>
      </c>
      <c r="F38" s="30">
        <v>67</v>
      </c>
    </row>
    <row r="39" spans="1:6" ht="12.75">
      <c r="A39" s="30">
        <v>8</v>
      </c>
      <c r="B39" s="62" t="s">
        <v>167</v>
      </c>
      <c r="C39" s="62" t="s">
        <v>168</v>
      </c>
      <c r="D39" s="30" t="s">
        <v>169</v>
      </c>
      <c r="E39" s="30" t="s">
        <v>166</v>
      </c>
      <c r="F39" s="30">
        <v>55</v>
      </c>
    </row>
    <row r="40" spans="1:6" ht="12.75">
      <c r="A40" s="30">
        <v>9</v>
      </c>
      <c r="B40" s="30" t="s">
        <v>170</v>
      </c>
      <c r="C40" s="30" t="s">
        <v>133</v>
      </c>
      <c r="D40" s="30" t="s">
        <v>171</v>
      </c>
      <c r="E40" s="30" t="s">
        <v>172</v>
      </c>
      <c r="F40" s="30">
        <v>59</v>
      </c>
    </row>
    <row r="41" spans="1:6" ht="12.75">
      <c r="A41" s="30">
        <v>10</v>
      </c>
      <c r="B41" s="30" t="s">
        <v>54</v>
      </c>
      <c r="C41" s="30" t="s">
        <v>126</v>
      </c>
      <c r="D41" s="30" t="s">
        <v>173</v>
      </c>
      <c r="E41" s="30" t="s">
        <v>174</v>
      </c>
      <c r="F41" s="30">
        <v>52</v>
      </c>
    </row>
    <row r="42" spans="1:6" ht="12.75">
      <c r="A42" s="30">
        <v>11</v>
      </c>
      <c r="B42" s="30" t="s">
        <v>70</v>
      </c>
      <c r="C42" s="30" t="s">
        <v>126</v>
      </c>
      <c r="D42" s="30" t="s">
        <v>175</v>
      </c>
      <c r="E42" s="30" t="s">
        <v>176</v>
      </c>
      <c r="F42" s="30">
        <v>51</v>
      </c>
    </row>
    <row r="45" spans="2:3" ht="12.75">
      <c r="B45" s="30" t="s">
        <v>4</v>
      </c>
      <c r="C45" s="30" t="s">
        <v>114</v>
      </c>
    </row>
    <row r="46" spans="1:7" ht="12.75">
      <c r="A46" s="30" t="s">
        <v>115</v>
      </c>
      <c r="B46" s="30" t="s">
        <v>17</v>
      </c>
      <c r="C46" s="30" t="s">
        <v>18</v>
      </c>
      <c r="D46" s="30" t="s">
        <v>116</v>
      </c>
      <c r="E46" s="30" t="s">
        <v>117</v>
      </c>
      <c r="F46" s="30" t="s">
        <v>31</v>
      </c>
      <c r="G46" s="30" t="s">
        <v>118</v>
      </c>
    </row>
    <row r="47" spans="1:7" ht="12.75">
      <c r="A47" s="30">
        <v>1</v>
      </c>
      <c r="B47" s="30" t="s">
        <v>92</v>
      </c>
      <c r="C47" s="30" t="s">
        <v>119</v>
      </c>
      <c r="D47" s="30" t="s">
        <v>177</v>
      </c>
      <c r="E47" s="30" t="s">
        <v>178</v>
      </c>
      <c r="F47" s="30">
        <v>50</v>
      </c>
      <c r="G47" s="30" t="s">
        <v>3</v>
      </c>
    </row>
    <row r="48" spans="1:7" ht="12.75">
      <c r="A48" s="30">
        <v>2</v>
      </c>
      <c r="B48" s="30" t="s">
        <v>93</v>
      </c>
      <c r="C48" s="30" t="s">
        <v>140</v>
      </c>
      <c r="D48" s="30" t="s">
        <v>179</v>
      </c>
      <c r="E48" s="30" t="s">
        <v>180</v>
      </c>
      <c r="F48" s="30">
        <v>56</v>
      </c>
      <c r="G48" s="30" t="s">
        <v>3</v>
      </c>
    </row>
    <row r="49" spans="1:6" ht="12.75">
      <c r="A49" s="30">
        <v>3</v>
      </c>
      <c r="B49" s="30" t="s">
        <v>94</v>
      </c>
      <c r="C49" s="30" t="s">
        <v>126</v>
      </c>
      <c r="D49" s="30" t="s">
        <v>181</v>
      </c>
      <c r="E49" s="30" t="s">
        <v>182</v>
      </c>
      <c r="F49" s="30">
        <v>59</v>
      </c>
    </row>
    <row r="50" spans="1:6" ht="12.75">
      <c r="A50" s="30">
        <v>4</v>
      </c>
      <c r="B50" s="30" t="s">
        <v>183</v>
      </c>
      <c r="C50" s="30" t="s">
        <v>123</v>
      </c>
      <c r="D50" s="30" t="s">
        <v>184</v>
      </c>
      <c r="E50" s="30" t="s">
        <v>185</v>
      </c>
      <c r="F50" s="30">
        <v>58</v>
      </c>
    </row>
    <row r="51" spans="1:6" ht="12.75">
      <c r="A51" s="30">
        <v>5</v>
      </c>
      <c r="B51" s="30" t="s">
        <v>129</v>
      </c>
      <c r="C51" s="30" t="s">
        <v>123</v>
      </c>
      <c r="D51" s="30" t="s">
        <v>186</v>
      </c>
      <c r="E51" s="30" t="s">
        <v>187</v>
      </c>
      <c r="F51" s="30">
        <v>49</v>
      </c>
    </row>
    <row r="52" spans="1:6" ht="12.75">
      <c r="A52" s="30">
        <v>6</v>
      </c>
      <c r="B52" s="30" t="s">
        <v>122</v>
      </c>
      <c r="C52" s="30" t="s">
        <v>123</v>
      </c>
      <c r="D52" s="30" t="s">
        <v>188</v>
      </c>
      <c r="E52" s="30" t="s">
        <v>189</v>
      </c>
      <c r="F52" s="30">
        <v>48</v>
      </c>
    </row>
    <row r="53" spans="1:6" ht="12.75">
      <c r="A53" s="30">
        <v>7</v>
      </c>
      <c r="B53" s="30" t="s">
        <v>100</v>
      </c>
      <c r="C53" s="30" t="s">
        <v>123</v>
      </c>
      <c r="D53" s="30" t="s">
        <v>190</v>
      </c>
      <c r="E53" s="30" t="s">
        <v>191</v>
      </c>
      <c r="F53" s="30">
        <v>53</v>
      </c>
    </row>
    <row r="54" spans="1:6" ht="12.75">
      <c r="A54" s="30">
        <v>8</v>
      </c>
      <c r="B54" s="30" t="s">
        <v>58</v>
      </c>
      <c r="C54" s="30" t="s">
        <v>140</v>
      </c>
      <c r="D54" s="30" t="s">
        <v>192</v>
      </c>
      <c r="E54" s="30" t="s">
        <v>193</v>
      </c>
      <c r="F54" s="30">
        <v>45</v>
      </c>
    </row>
    <row r="55" spans="1:6" ht="12.75">
      <c r="A55" s="30">
        <v>9</v>
      </c>
      <c r="B55" s="30" t="s">
        <v>103</v>
      </c>
      <c r="C55" s="30" t="s">
        <v>123</v>
      </c>
      <c r="D55" s="30" t="s">
        <v>194</v>
      </c>
      <c r="E55" s="30" t="s">
        <v>195</v>
      </c>
      <c r="F55" s="30">
        <v>26</v>
      </c>
    </row>
    <row r="56" spans="1:6" ht="12.75">
      <c r="A56" s="30">
        <v>10</v>
      </c>
      <c r="B56" s="30" t="s">
        <v>101</v>
      </c>
      <c r="C56" s="30" t="s">
        <v>126</v>
      </c>
      <c r="D56" s="30" t="s">
        <v>196</v>
      </c>
      <c r="E56" s="30" t="s">
        <v>197</v>
      </c>
      <c r="F56" s="30">
        <v>55</v>
      </c>
    </row>
    <row r="57" spans="1:6" ht="12.75">
      <c r="A57" s="30">
        <v>11</v>
      </c>
      <c r="B57" s="30" t="s">
        <v>107</v>
      </c>
      <c r="C57" s="30" t="s">
        <v>123</v>
      </c>
      <c r="D57" s="30" t="s">
        <v>198</v>
      </c>
      <c r="E57" s="30" t="s">
        <v>199</v>
      </c>
      <c r="F57" s="30">
        <v>41</v>
      </c>
    </row>
    <row r="58" spans="1:6" ht="12.75">
      <c r="A58" s="30">
        <v>12</v>
      </c>
      <c r="B58" s="30" t="s">
        <v>95</v>
      </c>
      <c r="C58" s="30" t="s">
        <v>123</v>
      </c>
      <c r="D58" s="30" t="s">
        <v>200</v>
      </c>
      <c r="E58" s="30" t="s">
        <v>201</v>
      </c>
      <c r="F58" s="30">
        <v>44</v>
      </c>
    </row>
    <row r="59" spans="1:6" ht="12.75">
      <c r="A59" s="30">
        <v>13</v>
      </c>
      <c r="B59" s="30" t="s">
        <v>105</v>
      </c>
      <c r="C59" s="30" t="s">
        <v>123</v>
      </c>
      <c r="D59" s="30" t="s">
        <v>202</v>
      </c>
      <c r="E59" s="30" t="s">
        <v>203</v>
      </c>
      <c r="F59" s="30">
        <v>30</v>
      </c>
    </row>
    <row r="60" spans="1:6" ht="12.75">
      <c r="A60" s="30">
        <v>14</v>
      </c>
      <c r="B60" s="30" t="s">
        <v>204</v>
      </c>
      <c r="C60" s="30" t="s">
        <v>119</v>
      </c>
      <c r="D60" s="30" t="s">
        <v>205</v>
      </c>
      <c r="E60" s="30" t="s">
        <v>203</v>
      </c>
      <c r="F60" s="30">
        <v>26</v>
      </c>
    </row>
    <row r="61" spans="1:6" ht="12.75">
      <c r="A61" s="30">
        <v>15</v>
      </c>
      <c r="B61" s="30" t="s">
        <v>206</v>
      </c>
      <c r="C61" s="30" t="s">
        <v>123</v>
      </c>
      <c r="D61" s="30" t="s">
        <v>207</v>
      </c>
      <c r="E61" s="30" t="s">
        <v>208</v>
      </c>
      <c r="F61" s="30">
        <v>36</v>
      </c>
    </row>
    <row r="62" spans="1:6" ht="12.75">
      <c r="A62" s="30">
        <v>16</v>
      </c>
      <c r="B62" s="30" t="s">
        <v>209</v>
      </c>
      <c r="C62" s="30" t="s">
        <v>123</v>
      </c>
      <c r="D62" s="30" t="s">
        <v>210</v>
      </c>
      <c r="E62" s="30" t="s">
        <v>211</v>
      </c>
      <c r="F62" s="30">
        <v>18</v>
      </c>
    </row>
    <row r="63" spans="1:6" ht="12.75">
      <c r="A63" s="30">
        <v>17</v>
      </c>
      <c r="B63" s="30" t="s">
        <v>212</v>
      </c>
      <c r="C63" s="30" t="s">
        <v>140</v>
      </c>
      <c r="D63" s="30" t="s">
        <v>213</v>
      </c>
      <c r="E63" s="30" t="s">
        <v>214</v>
      </c>
      <c r="F63" s="30">
        <v>21</v>
      </c>
    </row>
    <row r="67" spans="2:3" ht="12.75">
      <c r="B67" s="30" t="s">
        <v>4</v>
      </c>
      <c r="C67" s="30" t="s">
        <v>132</v>
      </c>
    </row>
    <row r="68" spans="1:7" ht="12.75">
      <c r="A68" s="30" t="s">
        <v>115</v>
      </c>
      <c r="B68" s="30" t="s">
        <v>17</v>
      </c>
      <c r="C68" s="30" t="s">
        <v>18</v>
      </c>
      <c r="D68" s="30" t="s">
        <v>116</v>
      </c>
      <c r="E68" s="30" t="s">
        <v>117</v>
      </c>
      <c r="F68" s="30" t="s">
        <v>31</v>
      </c>
      <c r="G68" s="30" t="s">
        <v>118</v>
      </c>
    </row>
    <row r="69" spans="1:7" ht="12.75">
      <c r="A69" s="30">
        <v>1</v>
      </c>
      <c r="B69" s="30" t="s">
        <v>82</v>
      </c>
      <c r="C69" s="30" t="s">
        <v>140</v>
      </c>
      <c r="D69" s="30" t="s">
        <v>218</v>
      </c>
      <c r="E69" s="30" t="s">
        <v>219</v>
      </c>
      <c r="F69" s="30">
        <v>57</v>
      </c>
      <c r="G69" s="30" t="s">
        <v>9</v>
      </c>
    </row>
    <row r="70" spans="1:7" ht="12.75">
      <c r="A70" s="30">
        <v>2</v>
      </c>
      <c r="B70" s="30" t="s">
        <v>81</v>
      </c>
      <c r="C70" s="30" t="s">
        <v>123</v>
      </c>
      <c r="D70" s="30" t="s">
        <v>220</v>
      </c>
      <c r="E70" s="30" t="s">
        <v>221</v>
      </c>
      <c r="F70" s="30">
        <v>71</v>
      </c>
      <c r="G70" s="30" t="s">
        <v>9</v>
      </c>
    </row>
    <row r="71" spans="1:7" ht="12.75">
      <c r="A71" s="30">
        <v>3</v>
      </c>
      <c r="B71" s="30" t="s">
        <v>80</v>
      </c>
      <c r="C71" s="30" t="s">
        <v>123</v>
      </c>
      <c r="D71" s="30" t="s">
        <v>222</v>
      </c>
      <c r="E71" s="30" t="s">
        <v>223</v>
      </c>
      <c r="F71" s="30">
        <v>76</v>
      </c>
      <c r="G71" s="30" t="s">
        <v>9</v>
      </c>
    </row>
    <row r="72" spans="1:7" ht="12.75">
      <c r="A72" s="30">
        <v>4</v>
      </c>
      <c r="B72" s="30" t="s">
        <v>224</v>
      </c>
      <c r="C72" s="30" t="s">
        <v>140</v>
      </c>
      <c r="D72" s="30" t="s">
        <v>225</v>
      </c>
      <c r="E72" s="30" t="s">
        <v>226</v>
      </c>
      <c r="F72" s="30">
        <v>52</v>
      </c>
      <c r="G72" s="30" t="s">
        <v>3</v>
      </c>
    </row>
    <row r="73" spans="1:7" ht="12.75">
      <c r="A73" s="30">
        <v>5</v>
      </c>
      <c r="B73" s="62" t="s">
        <v>87</v>
      </c>
      <c r="C73" s="62" t="s">
        <v>133</v>
      </c>
      <c r="D73" s="30" t="s">
        <v>227</v>
      </c>
      <c r="E73" s="30" t="s">
        <v>172</v>
      </c>
      <c r="F73" s="30">
        <v>65</v>
      </c>
      <c r="G73" s="30" t="s">
        <v>3</v>
      </c>
    </row>
    <row r="74" spans="1:6" ht="12.75">
      <c r="A74" s="30">
        <v>6</v>
      </c>
      <c r="B74" s="30" t="s">
        <v>89</v>
      </c>
      <c r="C74" s="30" t="s">
        <v>123</v>
      </c>
      <c r="D74" s="30" t="s">
        <v>228</v>
      </c>
      <c r="E74" s="30" t="s">
        <v>229</v>
      </c>
      <c r="F74" s="30">
        <v>52</v>
      </c>
    </row>
    <row r="75" spans="1:6" ht="12.75">
      <c r="A75" s="30">
        <v>7</v>
      </c>
      <c r="B75" s="30" t="s">
        <v>86</v>
      </c>
      <c r="C75" s="30" t="s">
        <v>126</v>
      </c>
      <c r="D75" s="30" t="s">
        <v>230</v>
      </c>
      <c r="E75" s="30" t="s">
        <v>145</v>
      </c>
      <c r="F75" s="30">
        <v>47</v>
      </c>
    </row>
    <row r="76" spans="1:6" ht="12.75">
      <c r="A76" s="30">
        <v>8</v>
      </c>
      <c r="B76" s="30" t="s">
        <v>85</v>
      </c>
      <c r="C76" s="30" t="s">
        <v>119</v>
      </c>
      <c r="D76" s="30" t="s">
        <v>231</v>
      </c>
      <c r="E76" s="30" t="s">
        <v>232</v>
      </c>
      <c r="F76" s="30">
        <v>53</v>
      </c>
    </row>
    <row r="77" spans="1:6" ht="12.75">
      <c r="A77" s="30">
        <v>9</v>
      </c>
      <c r="B77" s="30" t="s">
        <v>139</v>
      </c>
      <c r="C77" s="30" t="s">
        <v>140</v>
      </c>
      <c r="D77" s="30" t="s">
        <v>233</v>
      </c>
      <c r="E77" s="30" t="s">
        <v>232</v>
      </c>
      <c r="F77" s="30">
        <v>31</v>
      </c>
    </row>
    <row r="78" spans="1:6" ht="12.75">
      <c r="A78" s="30">
        <v>10</v>
      </c>
      <c r="B78" s="30" t="s">
        <v>234</v>
      </c>
      <c r="C78" s="30" t="s">
        <v>119</v>
      </c>
      <c r="D78" s="30" t="s">
        <v>235</v>
      </c>
      <c r="E78" s="30" t="s">
        <v>236</v>
      </c>
      <c r="F78" s="30">
        <v>45</v>
      </c>
    </row>
    <row r="79" spans="1:6" ht="12.75">
      <c r="A79" s="30">
        <v>11</v>
      </c>
      <c r="B79" s="30" t="s">
        <v>88</v>
      </c>
      <c r="C79" s="30" t="s">
        <v>123</v>
      </c>
      <c r="D79" s="30" t="s">
        <v>237</v>
      </c>
      <c r="E79" s="30" t="s">
        <v>238</v>
      </c>
      <c r="F79" s="30">
        <v>48</v>
      </c>
    </row>
    <row r="80" spans="1:6" ht="12.75">
      <c r="A80" s="30">
        <v>12</v>
      </c>
      <c r="B80" s="30" t="s">
        <v>239</v>
      </c>
      <c r="C80" s="30" t="s">
        <v>140</v>
      </c>
      <c r="D80" s="30" t="s">
        <v>240</v>
      </c>
      <c r="E80" s="30" t="s">
        <v>241</v>
      </c>
      <c r="F80" s="30">
        <v>31</v>
      </c>
    </row>
    <row r="81" spans="1:6" ht="12.75">
      <c r="A81" s="30">
        <v>13</v>
      </c>
      <c r="B81" s="30" t="s">
        <v>90</v>
      </c>
      <c r="C81" s="30" t="s">
        <v>123</v>
      </c>
      <c r="D81" s="30" t="s">
        <v>242</v>
      </c>
      <c r="E81" s="30" t="s">
        <v>243</v>
      </c>
      <c r="F81" s="30">
        <v>45</v>
      </c>
    </row>
    <row r="82" spans="1:6" ht="12.75">
      <c r="A82" s="30">
        <v>14</v>
      </c>
      <c r="B82" s="30" t="s">
        <v>244</v>
      </c>
      <c r="C82" s="30" t="s">
        <v>140</v>
      </c>
      <c r="D82" s="30" t="s">
        <v>245</v>
      </c>
      <c r="E82" s="30" t="s">
        <v>246</v>
      </c>
      <c r="F82" s="30">
        <v>25</v>
      </c>
    </row>
    <row r="83" spans="1:6" ht="12.75">
      <c r="A83" s="30">
        <v>15</v>
      </c>
      <c r="B83" s="30" t="s">
        <v>247</v>
      </c>
      <c r="C83" s="30" t="s">
        <v>140</v>
      </c>
      <c r="D83" s="30" t="s">
        <v>248</v>
      </c>
      <c r="E83" s="30" t="s">
        <v>249</v>
      </c>
      <c r="F83" s="30">
        <v>29</v>
      </c>
    </row>
    <row r="86" spans="2:3" ht="12.75">
      <c r="B86" s="30" t="s">
        <v>4</v>
      </c>
      <c r="C86" s="30" t="s">
        <v>143</v>
      </c>
    </row>
    <row r="87" spans="1:7" ht="12.75">
      <c r="A87" s="30" t="s">
        <v>115</v>
      </c>
      <c r="B87" s="30" t="s">
        <v>17</v>
      </c>
      <c r="C87" s="30" t="s">
        <v>18</v>
      </c>
      <c r="D87" s="30" t="s">
        <v>116</v>
      </c>
      <c r="E87" s="30" t="s">
        <v>117</v>
      </c>
      <c r="F87" s="30" t="s">
        <v>31</v>
      </c>
      <c r="G87" s="30" t="s">
        <v>118</v>
      </c>
    </row>
    <row r="88" spans="1:7" ht="12.75">
      <c r="A88" s="30">
        <v>1</v>
      </c>
      <c r="B88" s="30" t="s">
        <v>250</v>
      </c>
      <c r="C88" s="30" t="s">
        <v>123</v>
      </c>
      <c r="D88" s="30" t="s">
        <v>156</v>
      </c>
      <c r="E88" s="30" t="s">
        <v>157</v>
      </c>
      <c r="F88" s="30">
        <v>72</v>
      </c>
      <c r="G88" s="30" t="s">
        <v>9</v>
      </c>
    </row>
    <row r="89" spans="1:7" ht="12.75">
      <c r="A89" s="30">
        <v>2</v>
      </c>
      <c r="B89" s="62" t="s">
        <v>163</v>
      </c>
      <c r="C89" s="62" t="s">
        <v>133</v>
      </c>
      <c r="D89" s="30" t="s">
        <v>156</v>
      </c>
      <c r="E89" s="30" t="s">
        <v>157</v>
      </c>
      <c r="F89" s="30">
        <v>71</v>
      </c>
      <c r="G89" s="30" t="s">
        <v>9</v>
      </c>
    </row>
    <row r="90" spans="1:7" ht="12.75">
      <c r="A90" s="30">
        <v>3</v>
      </c>
      <c r="B90" s="30" t="s">
        <v>60</v>
      </c>
      <c r="C90" s="30" t="s">
        <v>140</v>
      </c>
      <c r="D90" s="30" t="s">
        <v>251</v>
      </c>
      <c r="E90" s="30" t="s">
        <v>160</v>
      </c>
      <c r="F90" s="30">
        <v>81</v>
      </c>
      <c r="G90" s="30" t="s">
        <v>9</v>
      </c>
    </row>
    <row r="91" spans="1:7" ht="12.75">
      <c r="A91" s="30">
        <v>4</v>
      </c>
      <c r="B91" s="30" t="s">
        <v>111</v>
      </c>
      <c r="C91" s="30" t="s">
        <v>140</v>
      </c>
      <c r="D91" s="30" t="s">
        <v>252</v>
      </c>
      <c r="E91" s="30" t="s">
        <v>160</v>
      </c>
      <c r="F91" s="30">
        <v>76</v>
      </c>
      <c r="G91" s="30" t="s">
        <v>9</v>
      </c>
    </row>
    <row r="92" spans="1:7" ht="12.75">
      <c r="A92" s="30">
        <v>5</v>
      </c>
      <c r="B92" s="30" t="s">
        <v>62</v>
      </c>
      <c r="C92" s="30" t="s">
        <v>126</v>
      </c>
      <c r="D92" s="30" t="s">
        <v>252</v>
      </c>
      <c r="E92" s="30" t="s">
        <v>160</v>
      </c>
      <c r="F92" s="30">
        <v>73</v>
      </c>
      <c r="G92" s="30" t="s">
        <v>9</v>
      </c>
    </row>
    <row r="93" spans="1:7" ht="12.75">
      <c r="A93" s="30">
        <v>6</v>
      </c>
      <c r="B93" s="30" t="s">
        <v>78</v>
      </c>
      <c r="C93" s="30" t="s">
        <v>123</v>
      </c>
      <c r="D93" s="30" t="s">
        <v>253</v>
      </c>
      <c r="E93" s="30" t="s">
        <v>221</v>
      </c>
      <c r="F93" s="30">
        <v>84</v>
      </c>
      <c r="G93" s="30" t="s">
        <v>9</v>
      </c>
    </row>
    <row r="94" spans="1:7" ht="12.75">
      <c r="A94" s="30">
        <v>7</v>
      </c>
      <c r="B94" s="62" t="s">
        <v>158</v>
      </c>
      <c r="C94" s="62" t="s">
        <v>133</v>
      </c>
      <c r="D94" s="30" t="s">
        <v>254</v>
      </c>
      <c r="E94" s="30" t="s">
        <v>221</v>
      </c>
      <c r="F94" s="30">
        <v>69</v>
      </c>
      <c r="G94" s="30" t="s">
        <v>9</v>
      </c>
    </row>
    <row r="95" spans="1:7" ht="12.75">
      <c r="A95" s="30">
        <v>8</v>
      </c>
      <c r="B95" s="30" t="s">
        <v>63</v>
      </c>
      <c r="C95" s="30" t="s">
        <v>140</v>
      </c>
      <c r="D95" s="30" t="s">
        <v>255</v>
      </c>
      <c r="E95" s="30" t="s">
        <v>223</v>
      </c>
      <c r="F95" s="30">
        <v>71</v>
      </c>
      <c r="G95" s="30" t="s">
        <v>9</v>
      </c>
    </row>
    <row r="96" spans="1:7" ht="12.75">
      <c r="A96" s="30">
        <v>9</v>
      </c>
      <c r="B96" s="30" t="s">
        <v>74</v>
      </c>
      <c r="C96" s="30" t="s">
        <v>123</v>
      </c>
      <c r="D96" s="30" t="s">
        <v>256</v>
      </c>
      <c r="E96" s="30" t="s">
        <v>223</v>
      </c>
      <c r="F96" s="30">
        <v>64</v>
      </c>
      <c r="G96" s="30" t="s">
        <v>9</v>
      </c>
    </row>
    <row r="97" spans="1:7" ht="12.75">
      <c r="A97" s="30">
        <v>10</v>
      </c>
      <c r="B97" s="30" t="s">
        <v>73</v>
      </c>
      <c r="C97" s="30" t="s">
        <v>126</v>
      </c>
      <c r="D97" s="30" t="s">
        <v>257</v>
      </c>
      <c r="E97" s="30" t="s">
        <v>121</v>
      </c>
      <c r="F97" s="30">
        <v>72</v>
      </c>
      <c r="G97" s="30" t="s">
        <v>3</v>
      </c>
    </row>
    <row r="98" spans="1:7" ht="12.75">
      <c r="A98" s="30">
        <v>11</v>
      </c>
      <c r="B98" s="62" t="s">
        <v>170</v>
      </c>
      <c r="C98" s="62" t="s">
        <v>133</v>
      </c>
      <c r="D98" s="30" t="s">
        <v>258</v>
      </c>
      <c r="E98" s="30" t="s">
        <v>121</v>
      </c>
      <c r="F98" s="30">
        <v>60</v>
      </c>
      <c r="G98" s="30" t="s">
        <v>3</v>
      </c>
    </row>
    <row r="99" spans="1:7" ht="12.75">
      <c r="A99" s="30">
        <v>12</v>
      </c>
      <c r="B99" s="30" t="s">
        <v>70</v>
      </c>
      <c r="C99" s="30" t="s">
        <v>126</v>
      </c>
      <c r="D99" s="30" t="s">
        <v>259</v>
      </c>
      <c r="E99" s="30" t="s">
        <v>121</v>
      </c>
      <c r="F99" s="30">
        <v>57</v>
      </c>
      <c r="G99" s="30" t="s">
        <v>3</v>
      </c>
    </row>
    <row r="100" spans="1:7" ht="12.75">
      <c r="A100" s="30">
        <v>13</v>
      </c>
      <c r="B100" s="30" t="s">
        <v>64</v>
      </c>
      <c r="C100" s="30" t="s">
        <v>119</v>
      </c>
      <c r="D100" s="30" t="s">
        <v>260</v>
      </c>
      <c r="E100" s="30" t="s">
        <v>226</v>
      </c>
      <c r="F100" s="30">
        <v>74</v>
      </c>
      <c r="G100" s="30" t="s">
        <v>3</v>
      </c>
    </row>
    <row r="101" spans="1:7" ht="12.75">
      <c r="A101" s="30">
        <v>14</v>
      </c>
      <c r="B101" s="62" t="s">
        <v>167</v>
      </c>
      <c r="C101" s="62" t="s">
        <v>168</v>
      </c>
      <c r="D101" s="30" t="s">
        <v>261</v>
      </c>
      <c r="E101" s="30" t="s">
        <v>180</v>
      </c>
      <c r="F101" s="30">
        <v>70</v>
      </c>
      <c r="G101" s="30" t="s">
        <v>3</v>
      </c>
    </row>
    <row r="102" spans="1:6" ht="12.75">
      <c r="A102" s="30">
        <v>15</v>
      </c>
      <c r="B102" s="30" t="s">
        <v>67</v>
      </c>
      <c r="C102" s="30" t="s">
        <v>140</v>
      </c>
      <c r="D102" s="30" t="s">
        <v>262</v>
      </c>
      <c r="E102" s="30" t="s">
        <v>263</v>
      </c>
      <c r="F102" s="30">
        <v>58</v>
      </c>
    </row>
    <row r="103" spans="1:6" ht="12.75">
      <c r="A103" s="30">
        <v>16</v>
      </c>
      <c r="B103" s="30" t="s">
        <v>72</v>
      </c>
      <c r="C103" s="30" t="s">
        <v>119</v>
      </c>
      <c r="D103" s="30" t="s">
        <v>264</v>
      </c>
      <c r="E103" s="30" t="s">
        <v>265</v>
      </c>
      <c r="F103" s="30">
        <v>60</v>
      </c>
    </row>
    <row r="104" spans="1:6" ht="12.75">
      <c r="A104" s="30">
        <v>17</v>
      </c>
      <c r="B104" s="30" t="s">
        <v>76</v>
      </c>
      <c r="C104" s="30" t="s">
        <v>140</v>
      </c>
      <c r="D104" s="30" t="s">
        <v>266</v>
      </c>
      <c r="E104" s="30" t="s">
        <v>265</v>
      </c>
      <c r="F104" s="30">
        <v>59</v>
      </c>
    </row>
    <row r="105" spans="1:6" ht="12.75">
      <c r="A105" s="30">
        <v>18</v>
      </c>
      <c r="B105" s="30" t="s">
        <v>75</v>
      </c>
      <c r="C105" s="30" t="s">
        <v>126</v>
      </c>
      <c r="D105" s="30" t="s">
        <v>267</v>
      </c>
      <c r="E105" s="30" t="s">
        <v>268</v>
      </c>
      <c r="F105" s="30">
        <v>57</v>
      </c>
    </row>
    <row r="106" spans="1:6" ht="12.75">
      <c r="A106" s="30">
        <v>19</v>
      </c>
      <c r="B106" s="30" t="s">
        <v>77</v>
      </c>
      <c r="C106" s="30" t="s">
        <v>140</v>
      </c>
      <c r="D106" s="30" t="s">
        <v>269</v>
      </c>
      <c r="E106" s="30" t="s">
        <v>270</v>
      </c>
      <c r="F106" s="30">
        <v>54</v>
      </c>
    </row>
    <row r="107" spans="1:6" ht="12.75">
      <c r="A107" s="30">
        <v>20</v>
      </c>
      <c r="B107" s="30" t="s">
        <v>69</v>
      </c>
      <c r="C107" s="30" t="s">
        <v>123</v>
      </c>
      <c r="D107" s="30" t="s">
        <v>271</v>
      </c>
      <c r="E107" s="30" t="s">
        <v>272</v>
      </c>
      <c r="F107" s="30">
        <v>67</v>
      </c>
    </row>
    <row r="108" spans="1:6" ht="12.75">
      <c r="A108" s="30">
        <v>21</v>
      </c>
      <c r="B108" s="30" t="s">
        <v>273</v>
      </c>
      <c r="C108" s="30" t="s">
        <v>140</v>
      </c>
      <c r="D108" s="30" t="s">
        <v>274</v>
      </c>
      <c r="E108" s="30" t="s">
        <v>275</v>
      </c>
      <c r="F108" s="30">
        <v>46</v>
      </c>
    </row>
    <row r="111" spans="2:3" ht="12.75">
      <c r="B111" s="30" t="s">
        <v>4</v>
      </c>
      <c r="C111" s="30" t="s">
        <v>276</v>
      </c>
    </row>
    <row r="112" spans="1:7" ht="12.75">
      <c r="A112" s="30" t="s">
        <v>115</v>
      </c>
      <c r="B112" s="30" t="s">
        <v>17</v>
      </c>
      <c r="C112" s="30" t="s">
        <v>18</v>
      </c>
      <c r="D112" s="30" t="s">
        <v>116</v>
      </c>
      <c r="E112" s="30" t="s">
        <v>117</v>
      </c>
      <c r="F112" s="30" t="s">
        <v>31</v>
      </c>
      <c r="G112" s="30" t="s">
        <v>118</v>
      </c>
    </row>
    <row r="113" spans="1:7" ht="12.75">
      <c r="A113" s="30">
        <v>1</v>
      </c>
      <c r="B113" s="30" t="s">
        <v>52</v>
      </c>
      <c r="C113" s="30" t="s">
        <v>126</v>
      </c>
      <c r="D113" s="30" t="s">
        <v>277</v>
      </c>
      <c r="E113" s="30" t="s">
        <v>221</v>
      </c>
      <c r="F113" s="30">
        <v>57</v>
      </c>
      <c r="G113" s="30" t="s">
        <v>9</v>
      </c>
    </row>
    <row r="114" spans="1:6" ht="12.75">
      <c r="A114" s="30">
        <v>2</v>
      </c>
      <c r="B114" s="30" t="s">
        <v>54</v>
      </c>
      <c r="C114" s="30" t="s">
        <v>126</v>
      </c>
      <c r="D114" s="30" t="s">
        <v>278</v>
      </c>
      <c r="E114" s="30" t="s">
        <v>275</v>
      </c>
      <c r="F114" s="30">
        <v>48</v>
      </c>
    </row>
    <row r="117" spans="2:3" ht="12.75">
      <c r="B117" s="30" t="s">
        <v>4</v>
      </c>
      <c r="C117" s="30" t="s">
        <v>279</v>
      </c>
    </row>
    <row r="118" spans="1:7" ht="12.75">
      <c r="A118" s="30" t="s">
        <v>115</v>
      </c>
      <c r="B118" s="30" t="s">
        <v>17</v>
      </c>
      <c r="C118" s="30" t="s">
        <v>18</v>
      </c>
      <c r="D118" s="30" t="s">
        <v>116</v>
      </c>
      <c r="E118" s="30" t="s">
        <v>117</v>
      </c>
      <c r="F118" s="30" t="s">
        <v>31</v>
      </c>
      <c r="G118" s="30" t="s">
        <v>118</v>
      </c>
    </row>
    <row r="119" spans="1:7" ht="12.75">
      <c r="A119" s="30">
        <v>1</v>
      </c>
      <c r="B119" s="30" t="s">
        <v>50</v>
      </c>
      <c r="C119" s="30" t="s">
        <v>119</v>
      </c>
      <c r="D119" s="30" t="s">
        <v>280</v>
      </c>
      <c r="E119" s="30" t="s">
        <v>166</v>
      </c>
      <c r="F119" s="30">
        <v>51</v>
      </c>
      <c r="G119" s="30" t="s">
        <v>3</v>
      </c>
    </row>
    <row r="120" spans="1:6" ht="12.75">
      <c r="A120" s="30">
        <v>2</v>
      </c>
      <c r="B120" s="30" t="s">
        <v>51</v>
      </c>
      <c r="C120" s="30" t="s">
        <v>126</v>
      </c>
      <c r="D120" s="30" t="s">
        <v>281</v>
      </c>
      <c r="E120" s="30" t="s">
        <v>201</v>
      </c>
      <c r="F120" s="30">
        <v>32</v>
      </c>
    </row>
    <row r="123" spans="2:3" ht="12.75">
      <c r="B123" s="30" t="s">
        <v>4</v>
      </c>
      <c r="C123" s="30" t="s">
        <v>282</v>
      </c>
    </row>
    <row r="124" spans="1:7" ht="12.75">
      <c r="A124" s="30" t="s">
        <v>115</v>
      </c>
      <c r="B124" s="30" t="s">
        <v>17</v>
      </c>
      <c r="C124" s="30" t="s">
        <v>18</v>
      </c>
      <c r="D124" s="30" t="s">
        <v>116</v>
      </c>
      <c r="E124" s="30" t="s">
        <v>117</v>
      </c>
      <c r="F124" s="30" t="s">
        <v>31</v>
      </c>
      <c r="G124" s="30" t="s">
        <v>118</v>
      </c>
    </row>
    <row r="125" spans="1:7" ht="12.75">
      <c r="A125" s="30">
        <v>1</v>
      </c>
      <c r="B125" s="30" t="s">
        <v>44</v>
      </c>
      <c r="C125" s="30" t="s">
        <v>123</v>
      </c>
      <c r="D125" s="30" t="s">
        <v>283</v>
      </c>
      <c r="E125" s="30" t="s">
        <v>180</v>
      </c>
      <c r="F125" s="30">
        <v>66</v>
      </c>
      <c r="G125" s="30" t="s">
        <v>3</v>
      </c>
    </row>
    <row r="126" spans="1:6" ht="12.75">
      <c r="A126" s="30">
        <v>2</v>
      </c>
      <c r="B126" s="30" t="s">
        <v>46</v>
      </c>
      <c r="C126" s="30" t="s">
        <v>126</v>
      </c>
      <c r="D126" s="30" t="s">
        <v>284</v>
      </c>
      <c r="E126" s="30" t="s">
        <v>270</v>
      </c>
      <c r="F126" s="30">
        <v>37</v>
      </c>
    </row>
    <row r="127" spans="1:6" ht="12.75">
      <c r="A127" s="30">
        <v>3</v>
      </c>
      <c r="B127" s="30" t="s">
        <v>285</v>
      </c>
      <c r="C127" s="30" t="s">
        <v>140</v>
      </c>
      <c r="D127" s="30" t="s">
        <v>286</v>
      </c>
      <c r="E127" s="30" t="s">
        <v>287</v>
      </c>
      <c r="F127" s="30">
        <v>40</v>
      </c>
    </row>
    <row r="128" spans="1:6" ht="12.75">
      <c r="A128" s="30">
        <v>4</v>
      </c>
      <c r="B128" s="30" t="s">
        <v>48</v>
      </c>
      <c r="C128" s="30" t="s">
        <v>126</v>
      </c>
      <c r="D128" s="30" t="s">
        <v>288</v>
      </c>
      <c r="E128" s="30" t="s">
        <v>125</v>
      </c>
      <c r="F128" s="30">
        <v>49</v>
      </c>
    </row>
    <row r="129" spans="1:6" ht="12.75">
      <c r="A129" s="30">
        <v>5</v>
      </c>
      <c r="B129" s="30" t="s">
        <v>215</v>
      </c>
      <c r="C129" s="30" t="s">
        <v>140</v>
      </c>
      <c r="D129" s="30" t="s">
        <v>216</v>
      </c>
      <c r="E129" s="30" t="s">
        <v>217</v>
      </c>
      <c r="F129" s="30">
        <v>18</v>
      </c>
    </row>
    <row r="131" spans="2:3" ht="12.75">
      <c r="B131" s="30" t="s">
        <v>4</v>
      </c>
      <c r="C131" s="30" t="s">
        <v>289</v>
      </c>
    </row>
    <row r="132" spans="1:7" ht="12.75">
      <c r="A132" s="30" t="s">
        <v>115</v>
      </c>
      <c r="B132" s="30" t="s">
        <v>17</v>
      </c>
      <c r="C132" s="30" t="s">
        <v>18</v>
      </c>
      <c r="D132" s="30" t="s">
        <v>116</v>
      </c>
      <c r="E132" s="30" t="s">
        <v>117</v>
      </c>
      <c r="F132" s="30" t="s">
        <v>31</v>
      </c>
      <c r="G132" s="30" t="s">
        <v>118</v>
      </c>
    </row>
    <row r="133" spans="1:6" ht="12.75">
      <c r="A133" s="30">
        <v>1</v>
      </c>
      <c r="B133" s="30" t="s">
        <v>37</v>
      </c>
      <c r="C133" s="30" t="s">
        <v>126</v>
      </c>
      <c r="D133" s="30" t="s">
        <v>290</v>
      </c>
      <c r="E133" s="30" t="s">
        <v>291</v>
      </c>
      <c r="F133" s="30">
        <v>63</v>
      </c>
    </row>
    <row r="134" spans="1:6" ht="12.75">
      <c r="A134" s="30">
        <v>2</v>
      </c>
      <c r="B134" s="30" t="s">
        <v>40</v>
      </c>
      <c r="C134" s="30" t="s">
        <v>119</v>
      </c>
      <c r="D134" s="30" t="s">
        <v>292</v>
      </c>
      <c r="E134" s="30" t="s">
        <v>293</v>
      </c>
      <c r="F134" s="30">
        <v>36</v>
      </c>
    </row>
    <row r="135" spans="1:6" ht="12.75">
      <c r="A135" s="30">
        <v>3</v>
      </c>
      <c r="B135" s="30" t="s">
        <v>39</v>
      </c>
      <c r="C135" s="30" t="s">
        <v>140</v>
      </c>
      <c r="D135" s="30" t="s">
        <v>294</v>
      </c>
      <c r="E135" s="30" t="s">
        <v>295</v>
      </c>
      <c r="F135" s="30">
        <v>65</v>
      </c>
    </row>
    <row r="136" spans="1:6" ht="12.75">
      <c r="A136" s="30">
        <v>4</v>
      </c>
      <c r="B136" s="30" t="s">
        <v>296</v>
      </c>
      <c r="C136" s="30" t="s">
        <v>140</v>
      </c>
      <c r="D136" s="30" t="s">
        <v>297</v>
      </c>
      <c r="E136" s="30" t="s">
        <v>191</v>
      </c>
      <c r="F136" s="30">
        <v>40</v>
      </c>
    </row>
    <row r="137" spans="1:6" ht="12.75">
      <c r="A137" s="30">
        <v>5</v>
      </c>
      <c r="B137" s="30" t="s">
        <v>42</v>
      </c>
      <c r="C137" s="30" t="s">
        <v>119</v>
      </c>
      <c r="D137" s="30" t="s">
        <v>298</v>
      </c>
      <c r="E137" s="30" t="s">
        <v>299</v>
      </c>
      <c r="F137" s="30">
        <v>43</v>
      </c>
    </row>
    <row r="138" spans="1:6" ht="12.75">
      <c r="A138" s="30">
        <v>6</v>
      </c>
      <c r="B138" s="30" t="s">
        <v>136</v>
      </c>
      <c r="C138" s="30" t="s">
        <v>119</v>
      </c>
      <c r="D138" s="30" t="s">
        <v>300</v>
      </c>
      <c r="E138" s="30" t="s">
        <v>301</v>
      </c>
      <c r="F138" s="30">
        <v>33</v>
      </c>
    </row>
    <row r="139" spans="1:6" ht="12.75">
      <c r="A139" s="30">
        <v>7</v>
      </c>
      <c r="B139" s="30" t="s">
        <v>35</v>
      </c>
      <c r="C139" s="30" t="s">
        <v>140</v>
      </c>
      <c r="D139" s="30" t="s">
        <v>302</v>
      </c>
      <c r="E139" s="30" t="s">
        <v>303</v>
      </c>
      <c r="F139" s="30">
        <v>0</v>
      </c>
    </row>
    <row r="142" spans="2:3" ht="12.75">
      <c r="B142" s="30" t="s">
        <v>2</v>
      </c>
      <c r="C142" s="30" t="s">
        <v>114</v>
      </c>
    </row>
    <row r="143" spans="1:7" ht="12.75">
      <c r="A143" s="30" t="s">
        <v>115</v>
      </c>
      <c r="B143" s="30" t="s">
        <v>17</v>
      </c>
      <c r="C143" s="30" t="s">
        <v>18</v>
      </c>
      <c r="D143" s="30" t="s">
        <v>116</v>
      </c>
      <c r="E143" s="30" t="s">
        <v>117</v>
      </c>
      <c r="F143" s="30" t="s">
        <v>31</v>
      </c>
      <c r="G143" s="30" t="s">
        <v>118</v>
      </c>
    </row>
    <row r="144" spans="1:7" ht="12.75">
      <c r="A144" s="30">
        <v>1</v>
      </c>
      <c r="B144" s="30" t="s">
        <v>93</v>
      </c>
      <c r="C144" s="30" t="s">
        <v>140</v>
      </c>
      <c r="D144" s="30" t="s">
        <v>304</v>
      </c>
      <c r="E144" s="30" t="s">
        <v>265</v>
      </c>
      <c r="F144" s="30">
        <v>57</v>
      </c>
      <c r="G144" s="30" t="s">
        <v>3</v>
      </c>
    </row>
    <row r="145" spans="1:6" ht="12.75">
      <c r="A145" s="30">
        <v>2</v>
      </c>
      <c r="B145" s="30" t="s">
        <v>183</v>
      </c>
      <c r="C145" s="30" t="s">
        <v>123</v>
      </c>
      <c r="D145" s="30" t="s">
        <v>305</v>
      </c>
      <c r="E145" s="30" t="s">
        <v>138</v>
      </c>
      <c r="F145" s="30">
        <v>24</v>
      </c>
    </row>
    <row r="146" spans="1:6" ht="12.75">
      <c r="A146" s="30">
        <v>3</v>
      </c>
      <c r="B146" s="30" t="s">
        <v>50</v>
      </c>
      <c r="C146" s="30" t="s">
        <v>119</v>
      </c>
      <c r="D146" s="30" t="s">
        <v>306</v>
      </c>
      <c r="E146" s="30" t="s">
        <v>307</v>
      </c>
      <c r="F146" s="30">
        <v>21</v>
      </c>
    </row>
    <row r="147" spans="1:6" ht="12.75">
      <c r="A147" s="30">
        <v>4</v>
      </c>
      <c r="B147" s="30" t="s">
        <v>204</v>
      </c>
      <c r="C147" s="30" t="s">
        <v>119</v>
      </c>
      <c r="D147" s="30" t="s">
        <v>308</v>
      </c>
      <c r="E147" s="30" t="s">
        <v>214</v>
      </c>
      <c r="F147" s="30">
        <v>17</v>
      </c>
    </row>
    <row r="148" spans="1:6" ht="12.75">
      <c r="A148" s="30">
        <v>5</v>
      </c>
      <c r="B148" s="30" t="s">
        <v>206</v>
      </c>
      <c r="C148" s="30" t="s">
        <v>123</v>
      </c>
      <c r="D148" s="30" t="s">
        <v>309</v>
      </c>
      <c r="E148" s="30" t="s">
        <v>310</v>
      </c>
      <c r="F148" s="30">
        <v>11</v>
      </c>
    </row>
    <row r="151" spans="2:3" ht="12.75">
      <c r="B151" s="30" t="s">
        <v>2</v>
      </c>
      <c r="C151" s="30" t="s">
        <v>132</v>
      </c>
    </row>
    <row r="152" spans="1:7" ht="12.75">
      <c r="A152" s="30" t="s">
        <v>115</v>
      </c>
      <c r="B152" s="30" t="s">
        <v>17</v>
      </c>
      <c r="C152" s="30" t="s">
        <v>18</v>
      </c>
      <c r="D152" s="30" t="s">
        <v>116</v>
      </c>
      <c r="E152" s="30" t="s">
        <v>117</v>
      </c>
      <c r="F152" s="30" t="s">
        <v>31</v>
      </c>
      <c r="G152" s="30" t="s">
        <v>118</v>
      </c>
    </row>
    <row r="153" spans="1:7" ht="12.75">
      <c r="A153" s="30">
        <v>1</v>
      </c>
      <c r="B153" s="30" t="s">
        <v>80</v>
      </c>
      <c r="C153" s="30" t="s">
        <v>123</v>
      </c>
      <c r="D153" s="30" t="s">
        <v>311</v>
      </c>
      <c r="E153" s="30" t="s">
        <v>312</v>
      </c>
      <c r="F153" s="30">
        <v>60</v>
      </c>
      <c r="G153" s="30" t="s">
        <v>3</v>
      </c>
    </row>
    <row r="154" spans="1:7" ht="12.75">
      <c r="A154" s="30">
        <v>2</v>
      </c>
      <c r="B154" s="30" t="s">
        <v>224</v>
      </c>
      <c r="C154" s="30" t="s">
        <v>140</v>
      </c>
      <c r="D154" s="30" t="s">
        <v>313</v>
      </c>
      <c r="E154" s="30" t="s">
        <v>187</v>
      </c>
      <c r="F154" s="30">
        <v>45</v>
      </c>
      <c r="G154" s="30" t="s">
        <v>3</v>
      </c>
    </row>
    <row r="155" spans="1:6" ht="12.75">
      <c r="A155" s="30">
        <v>3</v>
      </c>
      <c r="B155" s="30" t="s">
        <v>82</v>
      </c>
      <c r="C155" s="30" t="s">
        <v>140</v>
      </c>
      <c r="D155" s="30" t="s">
        <v>314</v>
      </c>
      <c r="E155" s="30" t="s">
        <v>315</v>
      </c>
      <c r="F155" s="30">
        <v>45</v>
      </c>
    </row>
    <row r="156" spans="1:6" ht="12.75">
      <c r="A156" s="30">
        <v>4</v>
      </c>
      <c r="B156" s="30" t="s">
        <v>35</v>
      </c>
      <c r="C156" s="30" t="s">
        <v>140</v>
      </c>
      <c r="D156" s="30" t="s">
        <v>316</v>
      </c>
      <c r="E156" s="30" t="s">
        <v>193</v>
      </c>
      <c r="F156" s="30">
        <v>48</v>
      </c>
    </row>
    <row r="157" spans="1:6" ht="12.75">
      <c r="A157" s="30">
        <v>5</v>
      </c>
      <c r="B157" s="30" t="s">
        <v>46</v>
      </c>
      <c r="C157" s="30" t="s">
        <v>126</v>
      </c>
      <c r="D157" s="30" t="s">
        <v>317</v>
      </c>
      <c r="E157" s="30" t="s">
        <v>197</v>
      </c>
      <c r="F157" s="30">
        <v>37</v>
      </c>
    </row>
    <row r="158" spans="1:6" ht="12.75">
      <c r="A158" s="30">
        <v>6</v>
      </c>
      <c r="B158" s="30" t="s">
        <v>40</v>
      </c>
      <c r="C158" s="30" t="s">
        <v>119</v>
      </c>
      <c r="D158" s="30" t="s">
        <v>318</v>
      </c>
      <c r="E158" s="30" t="s">
        <v>149</v>
      </c>
      <c r="F158" s="30">
        <v>48</v>
      </c>
    </row>
    <row r="159" spans="1:6" ht="12.75">
      <c r="A159" s="30">
        <v>7</v>
      </c>
      <c r="B159" s="30" t="s">
        <v>89</v>
      </c>
      <c r="C159" s="30" t="s">
        <v>123</v>
      </c>
      <c r="D159" s="30" t="s">
        <v>319</v>
      </c>
      <c r="E159" s="30" t="s">
        <v>320</v>
      </c>
      <c r="F159" s="30">
        <v>46</v>
      </c>
    </row>
    <row r="160" spans="1:6" ht="12.75">
      <c r="A160" s="30">
        <v>8</v>
      </c>
      <c r="B160" s="30" t="s">
        <v>90</v>
      </c>
      <c r="C160" s="30" t="s">
        <v>123</v>
      </c>
      <c r="D160" s="30" t="s">
        <v>321</v>
      </c>
      <c r="E160" s="30" t="s">
        <v>322</v>
      </c>
      <c r="F160" s="30">
        <v>27</v>
      </c>
    </row>
    <row r="163" spans="2:3" ht="12.75">
      <c r="B163" s="30" t="s">
        <v>2</v>
      </c>
      <c r="C163" s="30" t="s">
        <v>143</v>
      </c>
    </row>
    <row r="164" spans="1:7" ht="12.75">
      <c r="A164" s="30" t="s">
        <v>115</v>
      </c>
      <c r="B164" s="30" t="s">
        <v>17</v>
      </c>
      <c r="C164" s="30" t="s">
        <v>18</v>
      </c>
      <c r="D164" s="30" t="s">
        <v>116</v>
      </c>
      <c r="E164" s="30" t="s">
        <v>117</v>
      </c>
      <c r="F164" s="30" t="s">
        <v>31</v>
      </c>
      <c r="G164" s="30" t="s">
        <v>118</v>
      </c>
    </row>
    <row r="165" spans="1:7" ht="12.75">
      <c r="A165" s="30">
        <v>1</v>
      </c>
      <c r="B165" s="30" t="s">
        <v>111</v>
      </c>
      <c r="C165" s="30" t="s">
        <v>140</v>
      </c>
      <c r="D165" s="30" t="s">
        <v>252</v>
      </c>
      <c r="E165" s="30" t="s">
        <v>160</v>
      </c>
      <c r="F165" s="30">
        <v>69</v>
      </c>
      <c r="G165" s="30" t="s">
        <v>9</v>
      </c>
    </row>
    <row r="166" spans="1:7" ht="12.75">
      <c r="A166" s="30">
        <v>2</v>
      </c>
      <c r="B166" s="30" t="s">
        <v>62</v>
      </c>
      <c r="C166" s="30" t="s">
        <v>126</v>
      </c>
      <c r="D166" s="30" t="s">
        <v>323</v>
      </c>
      <c r="E166" s="30" t="s">
        <v>324</v>
      </c>
      <c r="F166" s="30">
        <v>67</v>
      </c>
      <c r="G166" s="30" t="s">
        <v>9</v>
      </c>
    </row>
    <row r="167" spans="1:7" ht="12.75">
      <c r="A167" s="30">
        <v>3</v>
      </c>
      <c r="B167" s="30" t="s">
        <v>44</v>
      </c>
      <c r="C167" s="30" t="s">
        <v>123</v>
      </c>
      <c r="D167" s="30" t="s">
        <v>325</v>
      </c>
      <c r="E167" s="30" t="s">
        <v>219</v>
      </c>
      <c r="F167" s="30">
        <v>78</v>
      </c>
      <c r="G167" s="30" t="s">
        <v>3</v>
      </c>
    </row>
    <row r="168" spans="1:7" ht="12.75">
      <c r="A168" s="30">
        <v>4</v>
      </c>
      <c r="B168" s="30" t="s">
        <v>74</v>
      </c>
      <c r="C168" s="30" t="s">
        <v>123</v>
      </c>
      <c r="D168" s="30" t="s">
        <v>326</v>
      </c>
      <c r="E168" s="30" t="s">
        <v>221</v>
      </c>
      <c r="F168" s="30">
        <v>76</v>
      </c>
      <c r="G168" s="30" t="s">
        <v>3</v>
      </c>
    </row>
    <row r="169" spans="1:6" ht="12.75">
      <c r="A169" s="30">
        <v>5</v>
      </c>
      <c r="B169" s="30" t="s">
        <v>69</v>
      </c>
      <c r="C169" s="30" t="s">
        <v>123</v>
      </c>
      <c r="D169" s="30" t="s">
        <v>327</v>
      </c>
      <c r="E169" s="30" t="s">
        <v>174</v>
      </c>
      <c r="F169" s="30">
        <v>62</v>
      </c>
    </row>
    <row r="170" spans="1:6" ht="12.75">
      <c r="A170" s="30">
        <v>6</v>
      </c>
      <c r="B170" s="30" t="s">
        <v>273</v>
      </c>
      <c r="C170" s="30" t="s">
        <v>140</v>
      </c>
      <c r="D170" s="30" t="s">
        <v>328</v>
      </c>
      <c r="E170" s="30" t="s">
        <v>329</v>
      </c>
      <c r="F170" s="30">
        <v>47</v>
      </c>
    </row>
    <row r="171" spans="1:6" ht="12.75">
      <c r="A171" s="30">
        <v>7</v>
      </c>
      <c r="B171" s="62" t="s">
        <v>167</v>
      </c>
      <c r="C171" s="62" t="s">
        <v>168</v>
      </c>
      <c r="D171" s="30" t="s">
        <v>330</v>
      </c>
      <c r="E171" s="30" t="s">
        <v>331</v>
      </c>
      <c r="F171" s="30">
        <v>250</v>
      </c>
    </row>
    <row r="172" spans="1:6" ht="12.75">
      <c r="A172" s="30">
        <v>8</v>
      </c>
      <c r="B172" s="30" t="s">
        <v>76</v>
      </c>
      <c r="C172" s="30" t="s">
        <v>140</v>
      </c>
      <c r="D172" s="30" t="s">
        <v>332</v>
      </c>
      <c r="E172" s="30" t="s">
        <v>307</v>
      </c>
      <c r="F172" s="30">
        <v>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M2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30" customWidth="1"/>
    <col min="2" max="2" width="16.7109375" style="30" customWidth="1"/>
    <col min="3" max="3" width="15.28125" style="30" customWidth="1"/>
    <col min="4" max="4" width="25.00390625" style="30" customWidth="1"/>
    <col min="5" max="5" width="6.00390625" style="30" customWidth="1"/>
    <col min="6" max="6" width="4.57421875" style="30" customWidth="1"/>
    <col min="7" max="7" width="9.140625" style="30" customWidth="1"/>
    <col min="8" max="8" width="9.140625" style="64" customWidth="1"/>
    <col min="9" max="16384" width="9.140625" style="30" customWidth="1"/>
  </cols>
  <sheetData>
    <row r="1" spans="1:3" ht="12.75">
      <c r="A1" s="63"/>
      <c r="B1" s="63" t="s">
        <v>1</v>
      </c>
      <c r="C1" s="63" t="s">
        <v>114</v>
      </c>
    </row>
    <row r="2" spans="1:6" ht="12.75">
      <c r="A2" s="30" t="s">
        <v>115</v>
      </c>
      <c r="B2" s="30" t="s">
        <v>17</v>
      </c>
      <c r="C2" s="30" t="s">
        <v>18</v>
      </c>
      <c r="D2" s="30" t="s">
        <v>116</v>
      </c>
      <c r="E2" s="30" t="s">
        <v>117</v>
      </c>
      <c r="F2" s="30" t="s">
        <v>31</v>
      </c>
    </row>
    <row r="3" spans="1:6" ht="12.75">
      <c r="A3" s="30">
        <v>1</v>
      </c>
      <c r="B3" s="30" t="s">
        <v>92</v>
      </c>
      <c r="C3" s="30" t="s">
        <v>119</v>
      </c>
      <c r="D3" s="30" t="s">
        <v>120</v>
      </c>
      <c r="E3" s="30" t="s">
        <v>121</v>
      </c>
      <c r="F3" s="30">
        <v>49</v>
      </c>
    </row>
    <row r="4" spans="1:6" ht="12.75">
      <c r="A4" s="30">
        <v>2</v>
      </c>
      <c r="B4" s="30" t="s">
        <v>122</v>
      </c>
      <c r="C4" s="30" t="s">
        <v>123</v>
      </c>
      <c r="D4" s="30" t="s">
        <v>124</v>
      </c>
      <c r="E4" s="30" t="s">
        <v>125</v>
      </c>
      <c r="F4" s="30">
        <v>31</v>
      </c>
    </row>
    <row r="5" spans="1:6" ht="12.75">
      <c r="A5" s="30">
        <v>3</v>
      </c>
      <c r="B5" s="30" t="s">
        <v>94</v>
      </c>
      <c r="C5" s="30" t="s">
        <v>126</v>
      </c>
      <c r="D5" s="30" t="s">
        <v>127</v>
      </c>
      <c r="E5" s="30" t="s">
        <v>128</v>
      </c>
      <c r="F5" s="30">
        <v>24</v>
      </c>
    </row>
    <row r="6" spans="1:6" ht="12.75">
      <c r="A6" s="30">
        <v>4</v>
      </c>
      <c r="B6" s="30" t="s">
        <v>129</v>
      </c>
      <c r="C6" s="30" t="s">
        <v>123</v>
      </c>
      <c r="D6" s="30" t="s">
        <v>130</v>
      </c>
      <c r="E6" s="30" t="s">
        <v>131</v>
      </c>
      <c r="F6" s="30">
        <v>25</v>
      </c>
    </row>
    <row r="9" spans="1:3" ht="12.75">
      <c r="A9" s="63"/>
      <c r="B9" s="63" t="s">
        <v>1</v>
      </c>
      <c r="C9" s="63" t="s">
        <v>132</v>
      </c>
    </row>
    <row r="10" spans="1:6" ht="12.75">
      <c r="A10" s="30" t="s">
        <v>115</v>
      </c>
      <c r="B10" s="30" t="s">
        <v>17</v>
      </c>
      <c r="C10" s="30" t="s">
        <v>18</v>
      </c>
      <c r="D10" s="30" t="s">
        <v>116</v>
      </c>
      <c r="E10" s="30" t="s">
        <v>117</v>
      </c>
      <c r="F10" s="30" t="s">
        <v>31</v>
      </c>
    </row>
    <row r="11" spans="1:6" ht="12.75">
      <c r="A11" s="30">
        <v>1</v>
      </c>
      <c r="B11" s="30" t="s">
        <v>136</v>
      </c>
      <c r="C11" s="30" t="s">
        <v>119</v>
      </c>
      <c r="D11" s="30" t="s">
        <v>137</v>
      </c>
      <c r="E11" s="30" t="s">
        <v>138</v>
      </c>
      <c r="F11" s="30">
        <v>37</v>
      </c>
    </row>
    <row r="12" spans="1:6" ht="12.75">
      <c r="A12" s="30">
        <v>2</v>
      </c>
      <c r="B12" s="30" t="s">
        <v>139</v>
      </c>
      <c r="C12" s="30" t="s">
        <v>140</v>
      </c>
      <c r="D12" s="30" t="s">
        <v>141</v>
      </c>
      <c r="E12" s="30" t="s">
        <v>142</v>
      </c>
      <c r="F12" s="30">
        <v>21</v>
      </c>
    </row>
    <row r="15" spans="1:3" ht="12.75">
      <c r="A15" s="63"/>
      <c r="B15" s="63" t="s">
        <v>1</v>
      </c>
      <c r="C15" s="63" t="s">
        <v>143</v>
      </c>
    </row>
    <row r="16" spans="1:6" ht="12.75">
      <c r="A16" s="30" t="s">
        <v>115</v>
      </c>
      <c r="B16" s="30" t="s">
        <v>17</v>
      </c>
      <c r="C16" s="30" t="s">
        <v>18</v>
      </c>
      <c r="D16" s="30" t="s">
        <v>116</v>
      </c>
      <c r="E16" s="30" t="s">
        <v>117</v>
      </c>
      <c r="F16" s="30" t="s">
        <v>31</v>
      </c>
    </row>
    <row r="17" spans="1:6" ht="12.75">
      <c r="A17" s="30">
        <v>1</v>
      </c>
      <c r="B17" s="30" t="s">
        <v>60</v>
      </c>
      <c r="C17" s="30" t="s">
        <v>140</v>
      </c>
      <c r="D17" s="30" t="s">
        <v>144</v>
      </c>
      <c r="E17" s="30" t="s">
        <v>145</v>
      </c>
      <c r="F17" s="30">
        <v>65</v>
      </c>
    </row>
    <row r="18" spans="1:6" ht="12.75">
      <c r="A18" s="30">
        <v>2</v>
      </c>
      <c r="B18" s="30" t="s">
        <v>77</v>
      </c>
      <c r="C18" s="30" t="s">
        <v>140</v>
      </c>
      <c r="D18" s="30" t="s">
        <v>146</v>
      </c>
      <c r="E18" s="30" t="s">
        <v>147</v>
      </c>
      <c r="F18" s="30">
        <v>22</v>
      </c>
    </row>
    <row r="19" spans="1:6" ht="12.75">
      <c r="A19" s="30">
        <v>3</v>
      </c>
      <c r="B19" s="30" t="s">
        <v>73</v>
      </c>
      <c r="C19" s="30" t="s">
        <v>126</v>
      </c>
      <c r="D19" s="30" t="s">
        <v>148</v>
      </c>
      <c r="E19" s="30" t="s">
        <v>149</v>
      </c>
      <c r="F19" s="30">
        <v>51</v>
      </c>
    </row>
    <row r="20" spans="1:6" ht="12.75">
      <c r="A20" s="30">
        <v>4</v>
      </c>
      <c r="B20" s="30" t="s">
        <v>64</v>
      </c>
      <c r="C20" s="30" t="s">
        <v>119</v>
      </c>
      <c r="D20" s="30" t="s">
        <v>150</v>
      </c>
      <c r="E20" s="30" t="s">
        <v>151</v>
      </c>
      <c r="F20" s="30">
        <v>53</v>
      </c>
    </row>
    <row r="21" spans="1:6" ht="12.75">
      <c r="A21" s="30">
        <v>5</v>
      </c>
      <c r="B21" s="30" t="s">
        <v>72</v>
      </c>
      <c r="C21" s="30" t="s">
        <v>119</v>
      </c>
      <c r="D21" s="30" t="s">
        <v>152</v>
      </c>
      <c r="E21" s="30" t="s">
        <v>153</v>
      </c>
      <c r="F21" s="30">
        <v>21</v>
      </c>
    </row>
    <row r="24" spans="1:3" ht="12.75">
      <c r="A24" s="63"/>
      <c r="B24" s="63" t="s">
        <v>3</v>
      </c>
      <c r="C24" s="63" t="s">
        <v>114</v>
      </c>
    </row>
    <row r="25" spans="1:6" ht="12.75">
      <c r="A25" s="30" t="s">
        <v>115</v>
      </c>
      <c r="B25" s="30" t="s">
        <v>17</v>
      </c>
      <c r="C25" s="30" t="s">
        <v>18</v>
      </c>
      <c r="D25" s="30" t="s">
        <v>116</v>
      </c>
      <c r="E25" s="30" t="s">
        <v>117</v>
      </c>
      <c r="F25" s="30" t="s">
        <v>31</v>
      </c>
    </row>
    <row r="26" spans="1:6" ht="12.75">
      <c r="A26" s="30">
        <v>1</v>
      </c>
      <c r="B26" s="30" t="s">
        <v>101</v>
      </c>
      <c r="C26" s="30" t="s">
        <v>126</v>
      </c>
      <c r="D26" s="30" t="s">
        <v>154</v>
      </c>
      <c r="E26" s="30" t="s">
        <v>155</v>
      </c>
      <c r="F26" s="30">
        <v>39</v>
      </c>
    </row>
    <row r="29" spans="1:3" ht="12.75">
      <c r="A29" s="63"/>
      <c r="B29" s="63" t="s">
        <v>3</v>
      </c>
      <c r="C29" s="63" t="s">
        <v>143</v>
      </c>
    </row>
    <row r="30" spans="1:6" ht="12.75">
      <c r="A30" s="30" t="s">
        <v>115</v>
      </c>
      <c r="B30" s="30" t="s">
        <v>17</v>
      </c>
      <c r="C30" s="30" t="s">
        <v>18</v>
      </c>
      <c r="D30" s="30" t="s">
        <v>116</v>
      </c>
      <c r="E30" s="30" t="s">
        <v>117</v>
      </c>
      <c r="F30" s="30" t="s">
        <v>31</v>
      </c>
    </row>
    <row r="31" spans="1:6" ht="12.75">
      <c r="A31" s="30">
        <v>1</v>
      </c>
      <c r="B31" s="30" t="s">
        <v>78</v>
      </c>
      <c r="C31" s="30" t="s">
        <v>123</v>
      </c>
      <c r="D31" s="30" t="s">
        <v>156</v>
      </c>
      <c r="E31" s="30" t="s">
        <v>157</v>
      </c>
      <c r="F31" s="30">
        <v>78</v>
      </c>
    </row>
    <row r="32" spans="1:6" ht="12.75">
      <c r="A32" s="30">
        <v>2</v>
      </c>
      <c r="B32" s="30" t="s">
        <v>62</v>
      </c>
      <c r="C32" s="30" t="s">
        <v>126</v>
      </c>
      <c r="D32" s="30" t="s">
        <v>156</v>
      </c>
      <c r="E32" s="30" t="s">
        <v>157</v>
      </c>
      <c r="F32" s="30">
        <v>65</v>
      </c>
    </row>
    <row r="33" spans="1:6" ht="12.75">
      <c r="A33" s="30">
        <v>3</v>
      </c>
      <c r="B33" s="30" t="s">
        <v>111</v>
      </c>
      <c r="C33" s="30" t="s">
        <v>140</v>
      </c>
      <c r="D33" s="30" t="s">
        <v>159</v>
      </c>
      <c r="E33" s="30" t="s">
        <v>160</v>
      </c>
      <c r="F33" s="30">
        <v>61</v>
      </c>
    </row>
    <row r="34" spans="1:6" ht="12.75">
      <c r="A34" s="30">
        <v>4</v>
      </c>
      <c r="B34" s="30" t="s">
        <v>60</v>
      </c>
      <c r="C34" s="30" t="s">
        <v>140</v>
      </c>
      <c r="D34" s="30" t="s">
        <v>161</v>
      </c>
      <c r="E34" s="30" t="s">
        <v>162</v>
      </c>
      <c r="F34" s="30">
        <v>79</v>
      </c>
    </row>
    <row r="35" spans="1:6" ht="12.75">
      <c r="A35" s="30">
        <v>5</v>
      </c>
      <c r="B35" s="30" t="s">
        <v>75</v>
      </c>
      <c r="C35" s="30" t="s">
        <v>126</v>
      </c>
      <c r="D35" s="30" t="s">
        <v>165</v>
      </c>
      <c r="E35" s="30" t="s">
        <v>166</v>
      </c>
      <c r="F35" s="30">
        <v>67</v>
      </c>
    </row>
    <row r="36" spans="1:6" ht="12.75">
      <c r="A36" s="30">
        <v>6</v>
      </c>
      <c r="B36" s="30" t="s">
        <v>54</v>
      </c>
      <c r="C36" s="30" t="s">
        <v>126</v>
      </c>
      <c r="D36" s="30" t="s">
        <v>173</v>
      </c>
      <c r="E36" s="30" t="s">
        <v>174</v>
      </c>
      <c r="F36" s="30">
        <v>52</v>
      </c>
    </row>
    <row r="37" spans="1:6" ht="12.75">
      <c r="A37" s="30">
        <v>7</v>
      </c>
      <c r="B37" s="30" t="s">
        <v>70</v>
      </c>
      <c r="C37" s="30" t="s">
        <v>126</v>
      </c>
      <c r="D37" s="30" t="s">
        <v>175</v>
      </c>
      <c r="E37" s="30" t="s">
        <v>176</v>
      </c>
      <c r="F37" s="30">
        <v>51</v>
      </c>
    </row>
    <row r="40" spans="2:3" ht="12.75">
      <c r="B40" s="63" t="s">
        <v>4</v>
      </c>
      <c r="C40" s="63" t="s">
        <v>114</v>
      </c>
    </row>
    <row r="41" spans="1:6" ht="12.75">
      <c r="A41" s="30" t="s">
        <v>115</v>
      </c>
      <c r="B41" s="30" t="s">
        <v>17</v>
      </c>
      <c r="C41" s="30" t="s">
        <v>18</v>
      </c>
      <c r="D41" s="30" t="s">
        <v>116</v>
      </c>
      <c r="E41" s="30" t="s">
        <v>117</v>
      </c>
      <c r="F41" s="30" t="s">
        <v>31</v>
      </c>
    </row>
    <row r="42" spans="1:6" ht="12.75">
      <c r="A42" s="30">
        <v>1</v>
      </c>
      <c r="B42" s="30" t="s">
        <v>92</v>
      </c>
      <c r="C42" s="30" t="s">
        <v>119</v>
      </c>
      <c r="D42" s="30" t="s">
        <v>177</v>
      </c>
      <c r="E42" s="30" t="s">
        <v>178</v>
      </c>
      <c r="F42" s="30">
        <v>50</v>
      </c>
    </row>
    <row r="43" spans="1:6" ht="12.75">
      <c r="A43" s="30">
        <v>2</v>
      </c>
      <c r="B43" s="30" t="s">
        <v>93</v>
      </c>
      <c r="C43" s="30" t="s">
        <v>140</v>
      </c>
      <c r="D43" s="30" t="s">
        <v>179</v>
      </c>
      <c r="E43" s="30" t="s">
        <v>180</v>
      </c>
      <c r="F43" s="30">
        <v>56</v>
      </c>
    </row>
    <row r="44" spans="1:6" ht="12.75">
      <c r="A44" s="30">
        <v>3</v>
      </c>
      <c r="B44" s="30" t="s">
        <v>94</v>
      </c>
      <c r="C44" s="30" t="s">
        <v>126</v>
      </c>
      <c r="D44" s="30" t="s">
        <v>181</v>
      </c>
      <c r="E44" s="30" t="s">
        <v>182</v>
      </c>
      <c r="F44" s="30">
        <v>59</v>
      </c>
    </row>
    <row r="45" spans="1:6" ht="12.75">
      <c r="A45" s="30">
        <v>4</v>
      </c>
      <c r="B45" s="30" t="s">
        <v>183</v>
      </c>
      <c r="C45" s="30" t="s">
        <v>123</v>
      </c>
      <c r="D45" s="30" t="s">
        <v>184</v>
      </c>
      <c r="E45" s="30" t="s">
        <v>185</v>
      </c>
      <c r="F45" s="30">
        <v>58</v>
      </c>
    </row>
    <row r="46" spans="1:6" ht="12.75">
      <c r="A46" s="30">
        <v>5</v>
      </c>
      <c r="B46" s="30" t="s">
        <v>129</v>
      </c>
      <c r="C46" s="30" t="s">
        <v>123</v>
      </c>
      <c r="D46" s="30" t="s">
        <v>186</v>
      </c>
      <c r="E46" s="30" t="s">
        <v>187</v>
      </c>
      <c r="F46" s="30">
        <v>49</v>
      </c>
    </row>
    <row r="47" spans="1:6" ht="12.75">
      <c r="A47" s="30">
        <v>6</v>
      </c>
      <c r="B47" s="30" t="s">
        <v>122</v>
      </c>
      <c r="C47" s="30" t="s">
        <v>123</v>
      </c>
      <c r="D47" s="30" t="s">
        <v>188</v>
      </c>
      <c r="E47" s="30" t="s">
        <v>189</v>
      </c>
      <c r="F47" s="30">
        <v>48</v>
      </c>
    </row>
    <row r="48" spans="1:6" ht="12.75">
      <c r="A48" s="30">
        <v>7</v>
      </c>
      <c r="B48" s="30" t="s">
        <v>100</v>
      </c>
      <c r="C48" s="30" t="s">
        <v>123</v>
      </c>
      <c r="D48" s="30" t="s">
        <v>190</v>
      </c>
      <c r="E48" s="30" t="s">
        <v>191</v>
      </c>
      <c r="F48" s="30">
        <v>53</v>
      </c>
    </row>
    <row r="49" spans="1:6" ht="12.75">
      <c r="A49" s="30">
        <v>8</v>
      </c>
      <c r="B49" s="30" t="s">
        <v>58</v>
      </c>
      <c r="C49" s="30" t="s">
        <v>140</v>
      </c>
      <c r="D49" s="30" t="s">
        <v>192</v>
      </c>
      <c r="E49" s="30" t="s">
        <v>193</v>
      </c>
      <c r="F49" s="30">
        <v>45</v>
      </c>
    </row>
    <row r="50" spans="1:6" ht="12.75">
      <c r="A50" s="30">
        <v>9</v>
      </c>
      <c r="B50" s="30" t="s">
        <v>103</v>
      </c>
      <c r="C50" s="30" t="s">
        <v>123</v>
      </c>
      <c r="D50" s="30" t="s">
        <v>194</v>
      </c>
      <c r="E50" s="30" t="s">
        <v>195</v>
      </c>
      <c r="F50" s="30">
        <v>26</v>
      </c>
    </row>
    <row r="51" spans="1:6" ht="12.75">
      <c r="A51" s="30">
        <v>10</v>
      </c>
      <c r="B51" s="30" t="s">
        <v>101</v>
      </c>
      <c r="C51" s="30" t="s">
        <v>126</v>
      </c>
      <c r="D51" s="30" t="s">
        <v>196</v>
      </c>
      <c r="E51" s="30" t="s">
        <v>197</v>
      </c>
      <c r="F51" s="30">
        <v>55</v>
      </c>
    </row>
    <row r="52" spans="1:6" ht="12.75">
      <c r="A52" s="30">
        <v>11</v>
      </c>
      <c r="B52" s="30" t="s">
        <v>107</v>
      </c>
      <c r="C52" s="30" t="s">
        <v>123</v>
      </c>
      <c r="D52" s="30" t="s">
        <v>198</v>
      </c>
      <c r="E52" s="30" t="s">
        <v>199</v>
      </c>
      <c r="F52" s="30">
        <v>41</v>
      </c>
    </row>
    <row r="53" spans="1:6" ht="12.75">
      <c r="A53" s="30">
        <v>12</v>
      </c>
      <c r="B53" s="30" t="s">
        <v>95</v>
      </c>
      <c r="C53" s="30" t="s">
        <v>123</v>
      </c>
      <c r="D53" s="30" t="s">
        <v>200</v>
      </c>
      <c r="E53" s="30" t="s">
        <v>201</v>
      </c>
      <c r="F53" s="30">
        <v>44</v>
      </c>
    </row>
    <row r="54" spans="1:6" ht="12.75">
      <c r="A54" s="30">
        <v>13</v>
      </c>
      <c r="B54" s="30" t="s">
        <v>105</v>
      </c>
      <c r="C54" s="30" t="s">
        <v>123</v>
      </c>
      <c r="D54" s="30" t="s">
        <v>202</v>
      </c>
      <c r="E54" s="30" t="s">
        <v>203</v>
      </c>
      <c r="F54" s="30">
        <v>30</v>
      </c>
    </row>
    <row r="55" spans="1:6" ht="12.75">
      <c r="A55" s="30">
        <v>14</v>
      </c>
      <c r="B55" s="30" t="s">
        <v>204</v>
      </c>
      <c r="C55" s="30" t="s">
        <v>119</v>
      </c>
      <c r="D55" s="30" t="s">
        <v>205</v>
      </c>
      <c r="E55" s="30" t="s">
        <v>203</v>
      </c>
      <c r="F55" s="30">
        <v>26</v>
      </c>
    </row>
    <row r="56" spans="1:6" ht="12.75">
      <c r="A56" s="30">
        <v>15</v>
      </c>
      <c r="B56" s="30" t="s">
        <v>206</v>
      </c>
      <c r="C56" s="30" t="s">
        <v>123</v>
      </c>
      <c r="D56" s="30" t="s">
        <v>207</v>
      </c>
      <c r="E56" s="30" t="s">
        <v>208</v>
      </c>
      <c r="F56" s="30">
        <v>36</v>
      </c>
    </row>
    <row r="57" spans="1:6" ht="12.75">
      <c r="A57" s="30">
        <v>16</v>
      </c>
      <c r="B57" s="30" t="s">
        <v>209</v>
      </c>
      <c r="C57" s="30" t="s">
        <v>123</v>
      </c>
      <c r="D57" s="30" t="s">
        <v>210</v>
      </c>
      <c r="E57" s="30" t="s">
        <v>211</v>
      </c>
      <c r="F57" s="30">
        <v>18</v>
      </c>
    </row>
    <row r="58" spans="1:6" ht="12.75">
      <c r="A58" s="30">
        <v>17</v>
      </c>
      <c r="B58" s="30" t="s">
        <v>212</v>
      </c>
      <c r="C58" s="30" t="s">
        <v>140</v>
      </c>
      <c r="D58" s="30" t="s">
        <v>213</v>
      </c>
      <c r="E58" s="30" t="s">
        <v>214</v>
      </c>
      <c r="F58" s="30">
        <v>21</v>
      </c>
    </row>
    <row r="61" spans="2:3" ht="12.75">
      <c r="B61" s="63" t="s">
        <v>4</v>
      </c>
      <c r="C61" s="63" t="s">
        <v>132</v>
      </c>
    </row>
    <row r="62" spans="1:6" ht="12.75">
      <c r="A62" s="30" t="s">
        <v>115</v>
      </c>
      <c r="B62" s="30" t="s">
        <v>17</v>
      </c>
      <c r="C62" s="30" t="s">
        <v>18</v>
      </c>
      <c r="D62" s="30" t="s">
        <v>116</v>
      </c>
      <c r="E62" s="30" t="s">
        <v>117</v>
      </c>
      <c r="F62" s="30" t="s">
        <v>31</v>
      </c>
    </row>
    <row r="63" spans="1:6" ht="12.75">
      <c r="A63" s="30">
        <v>1</v>
      </c>
      <c r="B63" s="30" t="s">
        <v>82</v>
      </c>
      <c r="C63" s="30" t="s">
        <v>140</v>
      </c>
      <c r="D63" s="30" t="s">
        <v>218</v>
      </c>
      <c r="E63" s="30" t="s">
        <v>219</v>
      </c>
      <c r="F63" s="30">
        <v>57</v>
      </c>
    </row>
    <row r="64" spans="1:6" ht="12.75">
      <c r="A64" s="30">
        <v>2</v>
      </c>
      <c r="B64" s="30" t="s">
        <v>81</v>
      </c>
      <c r="C64" s="30" t="s">
        <v>123</v>
      </c>
      <c r="D64" s="30" t="s">
        <v>220</v>
      </c>
      <c r="E64" s="30" t="s">
        <v>221</v>
      </c>
      <c r="F64" s="30">
        <v>71</v>
      </c>
    </row>
    <row r="65" spans="1:6" ht="12.75">
      <c r="A65" s="30">
        <v>3</v>
      </c>
      <c r="B65" s="30" t="s">
        <v>80</v>
      </c>
      <c r="C65" s="30" t="s">
        <v>123</v>
      </c>
      <c r="D65" s="30" t="s">
        <v>222</v>
      </c>
      <c r="E65" s="30" t="s">
        <v>223</v>
      </c>
      <c r="F65" s="30">
        <v>76</v>
      </c>
    </row>
    <row r="66" spans="1:6" ht="12.75">
      <c r="A66" s="30">
        <v>4</v>
      </c>
      <c r="B66" s="30" t="s">
        <v>224</v>
      </c>
      <c r="C66" s="30" t="s">
        <v>140</v>
      </c>
      <c r="D66" s="30" t="s">
        <v>225</v>
      </c>
      <c r="E66" s="30" t="s">
        <v>226</v>
      </c>
      <c r="F66" s="30">
        <v>52</v>
      </c>
    </row>
    <row r="67" spans="1:6" ht="12.75">
      <c r="A67" s="30">
        <v>5</v>
      </c>
      <c r="B67" s="30" t="s">
        <v>89</v>
      </c>
      <c r="C67" s="30" t="s">
        <v>123</v>
      </c>
      <c r="D67" s="30" t="s">
        <v>228</v>
      </c>
      <c r="E67" s="30" t="s">
        <v>229</v>
      </c>
      <c r="F67" s="30">
        <v>52</v>
      </c>
    </row>
    <row r="68" spans="1:6" ht="12.75">
      <c r="A68" s="30">
        <v>6</v>
      </c>
      <c r="B68" s="30" t="s">
        <v>86</v>
      </c>
      <c r="C68" s="30" t="s">
        <v>126</v>
      </c>
      <c r="D68" s="30" t="s">
        <v>230</v>
      </c>
      <c r="E68" s="30" t="s">
        <v>145</v>
      </c>
      <c r="F68" s="30">
        <v>47</v>
      </c>
    </row>
    <row r="69" spans="1:6" ht="12.75">
      <c r="A69" s="30">
        <v>7</v>
      </c>
      <c r="B69" s="30" t="s">
        <v>85</v>
      </c>
      <c r="C69" s="30" t="s">
        <v>119</v>
      </c>
      <c r="D69" s="30" t="s">
        <v>231</v>
      </c>
      <c r="E69" s="30" t="s">
        <v>232</v>
      </c>
      <c r="F69" s="30">
        <v>53</v>
      </c>
    </row>
    <row r="70" spans="1:6" ht="12.75">
      <c r="A70" s="30">
        <v>8</v>
      </c>
      <c r="B70" s="30" t="s">
        <v>139</v>
      </c>
      <c r="C70" s="30" t="s">
        <v>140</v>
      </c>
      <c r="D70" s="30" t="s">
        <v>233</v>
      </c>
      <c r="E70" s="30" t="s">
        <v>232</v>
      </c>
      <c r="F70" s="30">
        <v>31</v>
      </c>
    </row>
    <row r="71" spans="1:6" ht="12.75">
      <c r="A71" s="30">
        <v>9</v>
      </c>
      <c r="B71" s="30" t="s">
        <v>234</v>
      </c>
      <c r="C71" s="30" t="s">
        <v>119</v>
      </c>
      <c r="D71" s="30" t="s">
        <v>235</v>
      </c>
      <c r="E71" s="30" t="s">
        <v>236</v>
      </c>
      <c r="F71" s="30">
        <v>45</v>
      </c>
    </row>
    <row r="72" spans="1:6" ht="12.75">
      <c r="A72" s="30">
        <v>10</v>
      </c>
      <c r="B72" s="30" t="s">
        <v>88</v>
      </c>
      <c r="C72" s="30" t="s">
        <v>123</v>
      </c>
      <c r="D72" s="30" t="s">
        <v>237</v>
      </c>
      <c r="E72" s="30" t="s">
        <v>238</v>
      </c>
      <c r="F72" s="30">
        <v>48</v>
      </c>
    </row>
    <row r="73" spans="1:6" ht="12.75">
      <c r="A73" s="30">
        <v>11</v>
      </c>
      <c r="B73" s="30" t="s">
        <v>239</v>
      </c>
      <c r="C73" s="30" t="s">
        <v>140</v>
      </c>
      <c r="D73" s="30" t="s">
        <v>240</v>
      </c>
      <c r="E73" s="30" t="s">
        <v>241</v>
      </c>
      <c r="F73" s="30">
        <v>31</v>
      </c>
    </row>
    <row r="74" spans="1:6" ht="12.75">
      <c r="A74" s="30">
        <v>12</v>
      </c>
      <c r="B74" s="30" t="s">
        <v>90</v>
      </c>
      <c r="C74" s="30" t="s">
        <v>123</v>
      </c>
      <c r="D74" s="30" t="s">
        <v>242</v>
      </c>
      <c r="E74" s="30" t="s">
        <v>243</v>
      </c>
      <c r="F74" s="30">
        <v>45</v>
      </c>
    </row>
    <row r="75" spans="1:6" ht="12.75">
      <c r="A75" s="30">
        <v>13</v>
      </c>
      <c r="B75" s="30" t="s">
        <v>244</v>
      </c>
      <c r="C75" s="30" t="s">
        <v>140</v>
      </c>
      <c r="D75" s="30" t="s">
        <v>245</v>
      </c>
      <c r="E75" s="30" t="s">
        <v>246</v>
      </c>
      <c r="F75" s="30">
        <v>25</v>
      </c>
    </row>
    <row r="76" spans="1:6" ht="12.75">
      <c r="A76" s="30">
        <v>14</v>
      </c>
      <c r="B76" s="30" t="s">
        <v>247</v>
      </c>
      <c r="C76" s="30" t="s">
        <v>140</v>
      </c>
      <c r="D76" s="30" t="s">
        <v>248</v>
      </c>
      <c r="E76" s="30" t="s">
        <v>249</v>
      </c>
      <c r="F76" s="30">
        <v>29</v>
      </c>
    </row>
    <row r="79" spans="2:3" ht="12.75">
      <c r="B79" s="63" t="s">
        <v>4</v>
      </c>
      <c r="C79" s="63" t="s">
        <v>143</v>
      </c>
    </row>
    <row r="80" spans="1:6" ht="12.75">
      <c r="A80" s="30" t="s">
        <v>115</v>
      </c>
      <c r="B80" s="30" t="s">
        <v>17</v>
      </c>
      <c r="C80" s="30" t="s">
        <v>18</v>
      </c>
      <c r="D80" s="30" t="s">
        <v>116</v>
      </c>
      <c r="E80" s="30" t="s">
        <v>117</v>
      </c>
      <c r="F80" s="30" t="s">
        <v>31</v>
      </c>
    </row>
    <row r="81" spans="1:6" ht="12.75">
      <c r="A81" s="30">
        <v>1</v>
      </c>
      <c r="B81" s="30" t="s">
        <v>250</v>
      </c>
      <c r="C81" s="30" t="s">
        <v>123</v>
      </c>
      <c r="D81" s="30" t="s">
        <v>156</v>
      </c>
      <c r="E81" s="30" t="s">
        <v>157</v>
      </c>
      <c r="F81" s="30">
        <v>72</v>
      </c>
    </row>
    <row r="82" spans="1:6" ht="12.75">
      <c r="A82" s="30">
        <v>2</v>
      </c>
      <c r="B82" s="30" t="s">
        <v>60</v>
      </c>
      <c r="C82" s="30" t="s">
        <v>140</v>
      </c>
      <c r="D82" s="30" t="s">
        <v>251</v>
      </c>
      <c r="E82" s="30" t="s">
        <v>160</v>
      </c>
      <c r="F82" s="30">
        <v>81</v>
      </c>
    </row>
    <row r="83" spans="1:6" ht="12.75">
      <c r="A83" s="30">
        <v>3</v>
      </c>
      <c r="B83" s="30" t="s">
        <v>111</v>
      </c>
      <c r="C83" s="30" t="s">
        <v>140</v>
      </c>
      <c r="D83" s="30" t="s">
        <v>252</v>
      </c>
      <c r="E83" s="30" t="s">
        <v>160</v>
      </c>
      <c r="F83" s="30">
        <v>76</v>
      </c>
    </row>
    <row r="84" spans="1:6" ht="12.75">
      <c r="A84" s="30">
        <v>4</v>
      </c>
      <c r="B84" s="30" t="s">
        <v>62</v>
      </c>
      <c r="C84" s="30" t="s">
        <v>126</v>
      </c>
      <c r="D84" s="30" t="s">
        <v>252</v>
      </c>
      <c r="E84" s="30" t="s">
        <v>160</v>
      </c>
      <c r="F84" s="30">
        <v>73</v>
      </c>
    </row>
    <row r="85" spans="1:6" ht="12.75">
      <c r="A85" s="30">
        <v>5</v>
      </c>
      <c r="B85" s="30" t="s">
        <v>78</v>
      </c>
      <c r="C85" s="30" t="s">
        <v>123</v>
      </c>
      <c r="D85" s="30" t="s">
        <v>253</v>
      </c>
      <c r="E85" s="30" t="s">
        <v>221</v>
      </c>
      <c r="F85" s="30">
        <v>84</v>
      </c>
    </row>
    <row r="86" spans="1:6" ht="12.75">
      <c r="A86" s="30">
        <v>6</v>
      </c>
      <c r="B86" s="30" t="s">
        <v>63</v>
      </c>
      <c r="C86" s="30" t="s">
        <v>140</v>
      </c>
      <c r="D86" s="30" t="s">
        <v>255</v>
      </c>
      <c r="E86" s="30" t="s">
        <v>223</v>
      </c>
      <c r="F86" s="30">
        <v>71</v>
      </c>
    </row>
    <row r="87" spans="1:6" ht="12.75">
      <c r="A87" s="30">
        <v>7</v>
      </c>
      <c r="B87" s="30" t="s">
        <v>74</v>
      </c>
      <c r="C87" s="30" t="s">
        <v>123</v>
      </c>
      <c r="D87" s="30" t="s">
        <v>256</v>
      </c>
      <c r="E87" s="30" t="s">
        <v>223</v>
      </c>
      <c r="F87" s="30">
        <v>64</v>
      </c>
    </row>
    <row r="88" spans="1:6" ht="12.75">
      <c r="A88" s="30">
        <v>8</v>
      </c>
      <c r="B88" s="30" t="s">
        <v>73</v>
      </c>
      <c r="C88" s="30" t="s">
        <v>126</v>
      </c>
      <c r="D88" s="30" t="s">
        <v>257</v>
      </c>
      <c r="E88" s="30" t="s">
        <v>121</v>
      </c>
      <c r="F88" s="30">
        <v>72</v>
      </c>
    </row>
    <row r="89" spans="1:6" ht="12.75">
      <c r="A89" s="30">
        <v>9</v>
      </c>
      <c r="B89" s="30" t="s">
        <v>70</v>
      </c>
      <c r="C89" s="30" t="s">
        <v>126</v>
      </c>
      <c r="D89" s="30" t="s">
        <v>259</v>
      </c>
      <c r="E89" s="30" t="s">
        <v>121</v>
      </c>
      <c r="F89" s="30">
        <v>57</v>
      </c>
    </row>
    <row r="90" spans="1:6" ht="12.75">
      <c r="A90" s="30">
        <v>10</v>
      </c>
      <c r="B90" s="30" t="s">
        <v>64</v>
      </c>
      <c r="C90" s="30" t="s">
        <v>119</v>
      </c>
      <c r="D90" s="30" t="s">
        <v>260</v>
      </c>
      <c r="E90" s="30" t="s">
        <v>226</v>
      </c>
      <c r="F90" s="30">
        <v>74</v>
      </c>
    </row>
    <row r="91" spans="1:6" ht="12.75">
      <c r="A91" s="30">
        <v>11</v>
      </c>
      <c r="B91" s="30" t="s">
        <v>67</v>
      </c>
      <c r="C91" s="30" t="s">
        <v>140</v>
      </c>
      <c r="D91" s="30" t="s">
        <v>262</v>
      </c>
      <c r="E91" s="30" t="s">
        <v>263</v>
      </c>
      <c r="F91" s="30">
        <v>58</v>
      </c>
    </row>
    <row r="92" spans="1:6" ht="12.75">
      <c r="A92" s="30">
        <v>12</v>
      </c>
      <c r="B92" s="30" t="s">
        <v>72</v>
      </c>
      <c r="C92" s="30" t="s">
        <v>119</v>
      </c>
      <c r="D92" s="30" t="s">
        <v>264</v>
      </c>
      <c r="E92" s="30" t="s">
        <v>265</v>
      </c>
      <c r="F92" s="30">
        <v>60</v>
      </c>
    </row>
    <row r="93" spans="1:6" ht="12.75">
      <c r="A93" s="30">
        <v>13</v>
      </c>
      <c r="B93" s="30" t="s">
        <v>76</v>
      </c>
      <c r="C93" s="30" t="s">
        <v>140</v>
      </c>
      <c r="D93" s="30" t="s">
        <v>266</v>
      </c>
      <c r="E93" s="30" t="s">
        <v>265</v>
      </c>
      <c r="F93" s="30">
        <v>59</v>
      </c>
    </row>
    <row r="94" spans="1:6" ht="12.75">
      <c r="A94" s="30">
        <v>14</v>
      </c>
      <c r="B94" s="30" t="s">
        <v>75</v>
      </c>
      <c r="C94" s="30" t="s">
        <v>126</v>
      </c>
      <c r="D94" s="30" t="s">
        <v>267</v>
      </c>
      <c r="E94" s="30" t="s">
        <v>268</v>
      </c>
      <c r="F94" s="30">
        <v>57</v>
      </c>
    </row>
    <row r="95" spans="1:6" ht="12.75">
      <c r="A95" s="30">
        <v>15</v>
      </c>
      <c r="B95" s="30" t="s">
        <v>77</v>
      </c>
      <c r="C95" s="30" t="s">
        <v>140</v>
      </c>
      <c r="D95" s="30" t="s">
        <v>269</v>
      </c>
      <c r="E95" s="30" t="s">
        <v>270</v>
      </c>
      <c r="F95" s="30">
        <v>54</v>
      </c>
    </row>
    <row r="96" spans="1:6" ht="12.75">
      <c r="A96" s="30">
        <v>16</v>
      </c>
      <c r="B96" s="30" t="s">
        <v>69</v>
      </c>
      <c r="C96" s="30" t="s">
        <v>123</v>
      </c>
      <c r="D96" s="30" t="s">
        <v>271</v>
      </c>
      <c r="E96" s="30" t="s">
        <v>272</v>
      </c>
      <c r="F96" s="30">
        <v>67</v>
      </c>
    </row>
    <row r="97" spans="1:6" ht="12.75">
      <c r="A97" s="30">
        <v>17</v>
      </c>
      <c r="B97" s="30" t="s">
        <v>273</v>
      </c>
      <c r="C97" s="30" t="s">
        <v>140</v>
      </c>
      <c r="D97" s="30" t="s">
        <v>274</v>
      </c>
      <c r="E97" s="30" t="s">
        <v>275</v>
      </c>
      <c r="F97" s="30">
        <v>46</v>
      </c>
    </row>
    <row r="100" spans="2:3" ht="12.75">
      <c r="B100" s="63" t="s">
        <v>4</v>
      </c>
      <c r="C100" s="63" t="s">
        <v>276</v>
      </c>
    </row>
    <row r="101" spans="1:6" ht="12.75">
      <c r="A101" s="30" t="s">
        <v>115</v>
      </c>
      <c r="B101" s="30" t="s">
        <v>17</v>
      </c>
      <c r="C101" s="30" t="s">
        <v>18</v>
      </c>
      <c r="D101" s="30" t="s">
        <v>116</v>
      </c>
      <c r="E101" s="30" t="s">
        <v>117</v>
      </c>
      <c r="F101" s="30" t="s">
        <v>31</v>
      </c>
    </row>
    <row r="102" spans="1:6" ht="12.75">
      <c r="A102" s="30">
        <v>1</v>
      </c>
      <c r="B102" s="30" t="s">
        <v>52</v>
      </c>
      <c r="C102" s="30" t="s">
        <v>126</v>
      </c>
      <c r="D102" s="30" t="s">
        <v>277</v>
      </c>
      <c r="E102" s="30" t="s">
        <v>221</v>
      </c>
      <c r="F102" s="30">
        <v>57</v>
      </c>
    </row>
    <row r="103" spans="1:6" ht="12.75">
      <c r="A103" s="30">
        <v>2</v>
      </c>
      <c r="B103" s="30" t="s">
        <v>54</v>
      </c>
      <c r="C103" s="30" t="s">
        <v>126</v>
      </c>
      <c r="D103" s="30" t="s">
        <v>278</v>
      </c>
      <c r="E103" s="30" t="s">
        <v>275</v>
      </c>
      <c r="F103" s="30">
        <v>48</v>
      </c>
    </row>
    <row r="106" spans="2:3" ht="12.75">
      <c r="B106" s="63" t="s">
        <v>4</v>
      </c>
      <c r="C106" s="63" t="s">
        <v>279</v>
      </c>
    </row>
    <row r="107" spans="1:6" ht="12.75">
      <c r="A107" s="30" t="s">
        <v>115</v>
      </c>
      <c r="B107" s="30" t="s">
        <v>17</v>
      </c>
      <c r="C107" s="30" t="s">
        <v>18</v>
      </c>
      <c r="D107" s="30" t="s">
        <v>116</v>
      </c>
      <c r="E107" s="30" t="s">
        <v>117</v>
      </c>
      <c r="F107" s="30" t="s">
        <v>31</v>
      </c>
    </row>
    <row r="108" spans="1:6" ht="12.75">
      <c r="A108" s="30">
        <v>1</v>
      </c>
      <c r="B108" s="30" t="s">
        <v>50</v>
      </c>
      <c r="C108" s="30" t="s">
        <v>119</v>
      </c>
      <c r="D108" s="30" t="s">
        <v>280</v>
      </c>
      <c r="E108" s="30" t="s">
        <v>166</v>
      </c>
      <c r="F108" s="30">
        <v>51</v>
      </c>
    </row>
    <row r="109" spans="1:6" ht="12.75">
      <c r="A109" s="30">
        <v>2</v>
      </c>
      <c r="B109" s="30" t="s">
        <v>51</v>
      </c>
      <c r="C109" s="30" t="s">
        <v>126</v>
      </c>
      <c r="D109" s="30" t="s">
        <v>281</v>
      </c>
      <c r="E109" s="30" t="s">
        <v>201</v>
      </c>
      <c r="F109" s="30">
        <v>32</v>
      </c>
    </row>
    <row r="112" spans="2:3" ht="12.75">
      <c r="B112" s="63" t="s">
        <v>4</v>
      </c>
      <c r="C112" s="63" t="s">
        <v>282</v>
      </c>
    </row>
    <row r="113" spans="1:6" ht="12.75">
      <c r="A113" s="30" t="s">
        <v>115</v>
      </c>
      <c r="B113" s="30" t="s">
        <v>17</v>
      </c>
      <c r="C113" s="30" t="s">
        <v>18</v>
      </c>
      <c r="D113" s="30" t="s">
        <v>116</v>
      </c>
      <c r="E113" s="30" t="s">
        <v>117</v>
      </c>
      <c r="F113" s="30" t="s">
        <v>31</v>
      </c>
    </row>
    <row r="114" spans="1:6" ht="12.75">
      <c r="A114" s="30">
        <v>1</v>
      </c>
      <c r="B114" s="30" t="s">
        <v>44</v>
      </c>
      <c r="C114" s="30" t="s">
        <v>123</v>
      </c>
      <c r="D114" s="30" t="s">
        <v>283</v>
      </c>
      <c r="E114" s="30" t="s">
        <v>180</v>
      </c>
      <c r="F114" s="30">
        <v>66</v>
      </c>
    </row>
    <row r="115" spans="1:6" ht="12.75">
      <c r="A115" s="30">
        <v>2</v>
      </c>
      <c r="B115" s="30" t="s">
        <v>46</v>
      </c>
      <c r="C115" s="30" t="s">
        <v>126</v>
      </c>
      <c r="D115" s="30" t="s">
        <v>284</v>
      </c>
      <c r="E115" s="30" t="s">
        <v>270</v>
      </c>
      <c r="F115" s="30">
        <v>37</v>
      </c>
    </row>
    <row r="116" spans="1:6" ht="12.75">
      <c r="A116" s="30">
        <v>3</v>
      </c>
      <c r="B116" s="30" t="s">
        <v>285</v>
      </c>
      <c r="C116" s="30" t="s">
        <v>140</v>
      </c>
      <c r="D116" s="30" t="s">
        <v>286</v>
      </c>
      <c r="E116" s="30" t="s">
        <v>287</v>
      </c>
      <c r="F116" s="30">
        <v>40</v>
      </c>
    </row>
    <row r="117" spans="1:6" ht="12.75">
      <c r="A117" s="30">
        <v>4</v>
      </c>
      <c r="B117" s="30" t="s">
        <v>48</v>
      </c>
      <c r="C117" s="30" t="s">
        <v>126</v>
      </c>
      <c r="D117" s="30" t="s">
        <v>288</v>
      </c>
      <c r="E117" s="30" t="s">
        <v>125</v>
      </c>
      <c r="F117" s="30">
        <v>49</v>
      </c>
    </row>
    <row r="118" spans="1:6" ht="12.75">
      <c r="A118" s="30">
        <v>5</v>
      </c>
      <c r="B118" s="30" t="s">
        <v>215</v>
      </c>
      <c r="C118" s="30" t="s">
        <v>140</v>
      </c>
      <c r="D118" s="30" t="s">
        <v>216</v>
      </c>
      <c r="E118" s="30" t="s">
        <v>217</v>
      </c>
      <c r="F118" s="30">
        <v>18</v>
      </c>
    </row>
    <row r="121" spans="2:3" ht="12.75">
      <c r="B121" s="63" t="s">
        <v>4</v>
      </c>
      <c r="C121" s="63" t="s">
        <v>289</v>
      </c>
    </row>
    <row r="122" spans="1:6" ht="12.75">
      <c r="A122" s="30" t="s">
        <v>115</v>
      </c>
      <c r="B122" s="30" t="s">
        <v>17</v>
      </c>
      <c r="C122" s="30" t="s">
        <v>18</v>
      </c>
      <c r="D122" s="30" t="s">
        <v>116</v>
      </c>
      <c r="E122" s="30" t="s">
        <v>117</v>
      </c>
      <c r="F122" s="30" t="s">
        <v>31</v>
      </c>
    </row>
    <row r="123" spans="1:6" ht="12.75">
      <c r="A123" s="30">
        <v>1</v>
      </c>
      <c r="B123" s="30" t="s">
        <v>37</v>
      </c>
      <c r="C123" s="30" t="s">
        <v>126</v>
      </c>
      <c r="D123" s="30" t="s">
        <v>290</v>
      </c>
      <c r="E123" s="30" t="s">
        <v>291</v>
      </c>
      <c r="F123" s="30">
        <v>63</v>
      </c>
    </row>
    <row r="124" spans="1:6" ht="12.75">
      <c r="A124" s="30">
        <v>2</v>
      </c>
      <c r="B124" s="30" t="s">
        <v>40</v>
      </c>
      <c r="C124" s="30" t="s">
        <v>119</v>
      </c>
      <c r="D124" s="30" t="s">
        <v>292</v>
      </c>
      <c r="E124" s="30" t="s">
        <v>293</v>
      </c>
      <c r="F124" s="30">
        <v>36</v>
      </c>
    </row>
    <row r="125" spans="1:6" ht="12.75">
      <c r="A125" s="30">
        <v>3</v>
      </c>
      <c r="B125" s="30" t="s">
        <v>39</v>
      </c>
      <c r="C125" s="30" t="s">
        <v>140</v>
      </c>
      <c r="D125" s="30" t="s">
        <v>294</v>
      </c>
      <c r="E125" s="30" t="s">
        <v>295</v>
      </c>
      <c r="F125" s="30">
        <v>65</v>
      </c>
    </row>
    <row r="126" spans="1:6" ht="12.75">
      <c r="A126" s="30">
        <v>4</v>
      </c>
      <c r="B126" s="30" t="s">
        <v>296</v>
      </c>
      <c r="C126" s="30" t="s">
        <v>140</v>
      </c>
      <c r="D126" s="30" t="s">
        <v>297</v>
      </c>
      <c r="E126" s="30" t="s">
        <v>191</v>
      </c>
      <c r="F126" s="30">
        <v>40</v>
      </c>
    </row>
    <row r="127" spans="1:6" ht="12.75">
      <c r="A127" s="30">
        <v>5</v>
      </c>
      <c r="B127" s="30" t="s">
        <v>42</v>
      </c>
      <c r="C127" s="30" t="s">
        <v>119</v>
      </c>
      <c r="D127" s="30" t="s">
        <v>298</v>
      </c>
      <c r="E127" s="30" t="s">
        <v>299</v>
      </c>
      <c r="F127" s="30">
        <v>43</v>
      </c>
    </row>
    <row r="128" spans="1:6" ht="12.75">
      <c r="A128" s="30">
        <v>6</v>
      </c>
      <c r="B128" s="30" t="s">
        <v>136</v>
      </c>
      <c r="C128" s="30" t="s">
        <v>119</v>
      </c>
      <c r="D128" s="30" t="s">
        <v>300</v>
      </c>
      <c r="E128" s="30" t="s">
        <v>301</v>
      </c>
      <c r="F128" s="30">
        <v>33</v>
      </c>
    </row>
    <row r="129" spans="1:6" ht="12.75">
      <c r="A129" s="30">
        <v>7</v>
      </c>
      <c r="B129" s="30" t="s">
        <v>35</v>
      </c>
      <c r="C129" s="30" t="s">
        <v>140</v>
      </c>
      <c r="D129" s="30" t="s">
        <v>302</v>
      </c>
      <c r="E129" s="30" t="s">
        <v>303</v>
      </c>
      <c r="F129" s="30">
        <v>0</v>
      </c>
    </row>
    <row r="132" spans="2:3" ht="12.75">
      <c r="B132" s="63" t="s">
        <v>2</v>
      </c>
      <c r="C132" s="63" t="s">
        <v>114</v>
      </c>
    </row>
    <row r="133" spans="1:6" ht="12.75">
      <c r="A133" s="30" t="s">
        <v>115</v>
      </c>
      <c r="B133" s="30" t="s">
        <v>17</v>
      </c>
      <c r="C133" s="30" t="s">
        <v>18</v>
      </c>
      <c r="D133" s="30" t="s">
        <v>116</v>
      </c>
      <c r="E133" s="30" t="s">
        <v>117</v>
      </c>
      <c r="F133" s="30" t="s">
        <v>31</v>
      </c>
    </row>
    <row r="134" spans="1:6" ht="12.75">
      <c r="A134" s="30">
        <v>1</v>
      </c>
      <c r="B134" s="30" t="s">
        <v>93</v>
      </c>
      <c r="C134" s="30" t="s">
        <v>140</v>
      </c>
      <c r="D134" s="30" t="s">
        <v>304</v>
      </c>
      <c r="E134" s="30" t="s">
        <v>265</v>
      </c>
      <c r="F134" s="30">
        <v>57</v>
      </c>
    </row>
    <row r="135" spans="1:6" ht="12.75">
      <c r="A135" s="30">
        <v>2</v>
      </c>
      <c r="B135" s="30" t="s">
        <v>183</v>
      </c>
      <c r="C135" s="30" t="s">
        <v>123</v>
      </c>
      <c r="D135" s="30" t="s">
        <v>305</v>
      </c>
      <c r="E135" s="30" t="s">
        <v>138</v>
      </c>
      <c r="F135" s="30">
        <v>24</v>
      </c>
    </row>
    <row r="136" spans="1:6" ht="12.75">
      <c r="A136" s="30">
        <v>3</v>
      </c>
      <c r="B136" s="30" t="s">
        <v>50</v>
      </c>
      <c r="C136" s="30" t="s">
        <v>119</v>
      </c>
      <c r="D136" s="30" t="s">
        <v>306</v>
      </c>
      <c r="E136" s="30" t="s">
        <v>307</v>
      </c>
      <c r="F136" s="30">
        <v>21</v>
      </c>
    </row>
    <row r="137" spans="1:6" ht="12.75">
      <c r="A137" s="30">
        <v>4</v>
      </c>
      <c r="B137" s="30" t="s">
        <v>204</v>
      </c>
      <c r="C137" s="30" t="s">
        <v>119</v>
      </c>
      <c r="D137" s="30" t="s">
        <v>308</v>
      </c>
      <c r="E137" s="30" t="s">
        <v>214</v>
      </c>
      <c r="F137" s="30">
        <v>17</v>
      </c>
    </row>
    <row r="138" spans="1:6" ht="12.75">
      <c r="A138" s="30">
        <v>5</v>
      </c>
      <c r="B138" s="30" t="s">
        <v>206</v>
      </c>
      <c r="C138" s="30" t="s">
        <v>123</v>
      </c>
      <c r="D138" s="30" t="s">
        <v>309</v>
      </c>
      <c r="E138" s="30" t="s">
        <v>310</v>
      </c>
      <c r="F138" s="30">
        <v>11</v>
      </c>
    </row>
    <row r="141" spans="2:3" ht="12.75">
      <c r="B141" s="63" t="s">
        <v>2</v>
      </c>
      <c r="C141" s="63" t="s">
        <v>132</v>
      </c>
    </row>
    <row r="142" spans="1:6" ht="12.75">
      <c r="A142" s="30" t="s">
        <v>115</v>
      </c>
      <c r="B142" s="30" t="s">
        <v>17</v>
      </c>
      <c r="C142" s="30" t="s">
        <v>18</v>
      </c>
      <c r="D142" s="30" t="s">
        <v>116</v>
      </c>
      <c r="E142" s="30" t="s">
        <v>117</v>
      </c>
      <c r="F142" s="30" t="s">
        <v>31</v>
      </c>
    </row>
    <row r="143" spans="1:6" ht="12.75">
      <c r="A143" s="30">
        <v>1</v>
      </c>
      <c r="B143" s="30" t="s">
        <v>80</v>
      </c>
      <c r="C143" s="30" t="s">
        <v>123</v>
      </c>
      <c r="D143" s="30" t="s">
        <v>311</v>
      </c>
      <c r="E143" s="30" t="s">
        <v>312</v>
      </c>
      <c r="F143" s="30">
        <v>60</v>
      </c>
    </row>
    <row r="144" spans="1:6" ht="12.75">
      <c r="A144" s="30">
        <v>2</v>
      </c>
      <c r="B144" s="30" t="s">
        <v>224</v>
      </c>
      <c r="C144" s="30" t="s">
        <v>140</v>
      </c>
      <c r="D144" s="30" t="s">
        <v>313</v>
      </c>
      <c r="E144" s="30" t="s">
        <v>187</v>
      </c>
      <c r="F144" s="30">
        <v>45</v>
      </c>
    </row>
    <row r="145" spans="1:6" ht="12.75">
      <c r="A145" s="30">
        <v>3</v>
      </c>
      <c r="B145" s="30" t="s">
        <v>82</v>
      </c>
      <c r="C145" s="30" t="s">
        <v>140</v>
      </c>
      <c r="D145" s="30" t="s">
        <v>314</v>
      </c>
      <c r="E145" s="30" t="s">
        <v>315</v>
      </c>
      <c r="F145" s="30">
        <v>45</v>
      </c>
    </row>
    <row r="146" spans="1:6" ht="12.75">
      <c r="A146" s="30">
        <v>4</v>
      </c>
      <c r="B146" s="30" t="s">
        <v>35</v>
      </c>
      <c r="C146" s="30" t="s">
        <v>140</v>
      </c>
      <c r="D146" s="30" t="s">
        <v>316</v>
      </c>
      <c r="E146" s="30" t="s">
        <v>193</v>
      </c>
      <c r="F146" s="30">
        <v>48</v>
      </c>
    </row>
    <row r="147" spans="1:6" ht="12.75">
      <c r="A147" s="30">
        <v>5</v>
      </c>
      <c r="B147" s="30" t="s">
        <v>46</v>
      </c>
      <c r="C147" s="30" t="s">
        <v>126</v>
      </c>
      <c r="D147" s="30" t="s">
        <v>317</v>
      </c>
      <c r="E147" s="30" t="s">
        <v>197</v>
      </c>
      <c r="F147" s="30">
        <v>37</v>
      </c>
    </row>
    <row r="148" spans="1:6" ht="12.75">
      <c r="A148" s="30">
        <v>6</v>
      </c>
      <c r="B148" s="30" t="s">
        <v>40</v>
      </c>
      <c r="C148" s="30" t="s">
        <v>119</v>
      </c>
      <c r="D148" s="30" t="s">
        <v>318</v>
      </c>
      <c r="E148" s="30" t="s">
        <v>149</v>
      </c>
      <c r="F148" s="30">
        <v>48</v>
      </c>
    </row>
    <row r="149" spans="1:6" ht="12.75">
      <c r="A149" s="30">
        <v>7</v>
      </c>
      <c r="B149" s="30" t="s">
        <v>89</v>
      </c>
      <c r="C149" s="30" t="s">
        <v>123</v>
      </c>
      <c r="D149" s="30" t="s">
        <v>319</v>
      </c>
      <c r="E149" s="30" t="s">
        <v>320</v>
      </c>
      <c r="F149" s="30">
        <v>46</v>
      </c>
    </row>
    <row r="150" spans="1:6" ht="12.75">
      <c r="A150" s="30">
        <v>8</v>
      </c>
      <c r="B150" s="30" t="s">
        <v>90</v>
      </c>
      <c r="C150" s="30" t="s">
        <v>123</v>
      </c>
      <c r="D150" s="30" t="s">
        <v>321</v>
      </c>
      <c r="E150" s="30" t="s">
        <v>322</v>
      </c>
      <c r="F150" s="30">
        <v>27</v>
      </c>
    </row>
    <row r="153" spans="2:3" ht="12.75">
      <c r="B153" s="63" t="s">
        <v>2</v>
      </c>
      <c r="C153" s="63" t="s">
        <v>143</v>
      </c>
    </row>
    <row r="154" spans="1:6" ht="12.75">
      <c r="A154" s="30" t="s">
        <v>115</v>
      </c>
      <c r="B154" s="30" t="s">
        <v>17</v>
      </c>
      <c r="C154" s="30" t="s">
        <v>18</v>
      </c>
      <c r="D154" s="30" t="s">
        <v>116</v>
      </c>
      <c r="E154" s="30" t="s">
        <v>117</v>
      </c>
      <c r="F154" s="30" t="s">
        <v>31</v>
      </c>
    </row>
    <row r="155" spans="1:6" ht="12.75">
      <c r="A155" s="30">
        <v>1</v>
      </c>
      <c r="B155" s="30" t="s">
        <v>111</v>
      </c>
      <c r="C155" s="30" t="s">
        <v>140</v>
      </c>
      <c r="D155" s="30" t="s">
        <v>252</v>
      </c>
      <c r="E155" s="30" t="s">
        <v>160</v>
      </c>
      <c r="F155" s="30">
        <v>69</v>
      </c>
    </row>
    <row r="156" spans="1:6" ht="12.75">
      <c r="A156" s="30">
        <v>2</v>
      </c>
      <c r="B156" s="30" t="s">
        <v>62</v>
      </c>
      <c r="C156" s="30" t="s">
        <v>126</v>
      </c>
      <c r="D156" s="30" t="s">
        <v>323</v>
      </c>
      <c r="E156" s="30" t="s">
        <v>324</v>
      </c>
      <c r="F156" s="30">
        <v>67</v>
      </c>
    </row>
    <row r="157" spans="1:6" ht="12.75">
      <c r="A157" s="30">
        <v>3</v>
      </c>
      <c r="B157" s="30" t="s">
        <v>44</v>
      </c>
      <c r="C157" s="30" t="s">
        <v>123</v>
      </c>
      <c r="D157" s="30" t="s">
        <v>325</v>
      </c>
      <c r="E157" s="30" t="s">
        <v>219</v>
      </c>
      <c r="F157" s="30">
        <v>78</v>
      </c>
    </row>
    <row r="158" spans="1:6" ht="12.75">
      <c r="A158" s="30">
        <v>4</v>
      </c>
      <c r="B158" s="30" t="s">
        <v>74</v>
      </c>
      <c r="C158" s="30" t="s">
        <v>123</v>
      </c>
      <c r="D158" s="30" t="s">
        <v>326</v>
      </c>
      <c r="E158" s="30" t="s">
        <v>221</v>
      </c>
      <c r="F158" s="30">
        <v>76</v>
      </c>
    </row>
    <row r="159" spans="1:6" ht="12.75">
      <c r="A159" s="30">
        <v>5</v>
      </c>
      <c r="B159" s="30" t="s">
        <v>69</v>
      </c>
      <c r="C159" s="30" t="s">
        <v>123</v>
      </c>
      <c r="D159" s="30" t="s">
        <v>327</v>
      </c>
      <c r="E159" s="30" t="s">
        <v>174</v>
      </c>
      <c r="F159" s="30">
        <v>62</v>
      </c>
    </row>
    <row r="160" spans="1:6" ht="12.75">
      <c r="A160" s="30">
        <v>6</v>
      </c>
      <c r="B160" s="30" t="s">
        <v>273</v>
      </c>
      <c r="C160" s="30" t="s">
        <v>140</v>
      </c>
      <c r="D160" s="30" t="s">
        <v>328</v>
      </c>
      <c r="E160" s="30" t="s">
        <v>329</v>
      </c>
      <c r="F160" s="30">
        <v>47</v>
      </c>
    </row>
    <row r="161" spans="1:6" ht="12.75">
      <c r="A161" s="30">
        <v>7</v>
      </c>
      <c r="B161" s="30" t="s">
        <v>76</v>
      </c>
      <c r="C161" s="30" t="s">
        <v>140</v>
      </c>
      <c r="D161" s="30" t="s">
        <v>332</v>
      </c>
      <c r="E161" s="30" t="s">
        <v>307</v>
      </c>
      <c r="F161" s="30">
        <v>33</v>
      </c>
    </row>
    <row r="163" ht="12.75">
      <c r="B163" s="63" t="s">
        <v>354</v>
      </c>
    </row>
    <row r="164" ht="12.75">
      <c r="A164" s="63" t="s">
        <v>4</v>
      </c>
    </row>
    <row r="165" spans="2:6" ht="12.75">
      <c r="B165" s="30" t="s">
        <v>60</v>
      </c>
      <c r="C165" s="30" t="s">
        <v>140</v>
      </c>
      <c r="D165" s="30" t="s">
        <v>251</v>
      </c>
      <c r="E165" s="30">
        <v>47</v>
      </c>
      <c r="F165" s="30">
        <v>26</v>
      </c>
    </row>
    <row r="166" spans="2:6" ht="12.75">
      <c r="B166" s="30" t="s">
        <v>111</v>
      </c>
      <c r="D166" s="30" t="s">
        <v>252</v>
      </c>
      <c r="E166" s="30">
        <v>47</v>
      </c>
      <c r="F166" s="30">
        <v>26</v>
      </c>
    </row>
    <row r="167" spans="2:8" ht="12.75">
      <c r="B167" s="30" t="s">
        <v>82</v>
      </c>
      <c r="D167" s="30" t="s">
        <v>218</v>
      </c>
      <c r="E167" s="30">
        <v>45</v>
      </c>
      <c r="F167" s="30">
        <v>26</v>
      </c>
      <c r="G167" s="63">
        <f>SUM(E165:E167)</f>
        <v>139</v>
      </c>
      <c r="H167" s="65">
        <f>SUM(F165:F167)</f>
        <v>78</v>
      </c>
    </row>
    <row r="168" spans="7:8" ht="12.75">
      <c r="G168" s="63"/>
      <c r="H168" s="65"/>
    </row>
    <row r="169" spans="2:8" ht="12.75">
      <c r="B169" s="66" t="s">
        <v>250</v>
      </c>
      <c r="C169" s="66" t="s">
        <v>123</v>
      </c>
      <c r="D169" s="66" t="s">
        <v>156</v>
      </c>
      <c r="E169" s="66">
        <v>48</v>
      </c>
      <c r="F169" s="30">
        <v>26</v>
      </c>
      <c r="G169" s="63"/>
      <c r="H169" s="65"/>
    </row>
    <row r="170" spans="2:8" ht="12.75">
      <c r="B170" s="66" t="s">
        <v>78</v>
      </c>
      <c r="C170" s="66"/>
      <c r="D170" s="66" t="s">
        <v>253</v>
      </c>
      <c r="E170" s="66">
        <v>45</v>
      </c>
      <c r="F170" s="30">
        <v>25</v>
      </c>
      <c r="G170" s="63"/>
      <c r="H170" s="65"/>
    </row>
    <row r="171" spans="2:8" ht="12.75">
      <c r="B171" s="66" t="s">
        <v>81</v>
      </c>
      <c r="C171" s="66"/>
      <c r="D171" s="66" t="s">
        <v>220</v>
      </c>
      <c r="E171" s="66">
        <v>45</v>
      </c>
      <c r="F171" s="30">
        <v>25</v>
      </c>
      <c r="G171" s="63">
        <f>SUM(E169:E171)</f>
        <v>138</v>
      </c>
      <c r="H171" s="65">
        <f>SUM(F169:F171)</f>
        <v>76</v>
      </c>
    </row>
    <row r="173" spans="2:12" ht="12.75">
      <c r="B173" s="66" t="s">
        <v>62</v>
      </c>
      <c r="C173" s="66" t="s">
        <v>126</v>
      </c>
      <c r="D173" s="66" t="s">
        <v>252</v>
      </c>
      <c r="E173" s="66">
        <v>47</v>
      </c>
      <c r="F173" s="66">
        <v>26</v>
      </c>
      <c r="I173" s="67"/>
      <c r="J173" s="67"/>
      <c r="K173" s="67"/>
      <c r="L173" s="67"/>
    </row>
    <row r="174" spans="2:12" ht="12.75">
      <c r="B174" s="66" t="s">
        <v>73</v>
      </c>
      <c r="C174" s="66"/>
      <c r="D174" s="66" t="s">
        <v>257</v>
      </c>
      <c r="E174" s="66">
        <v>44</v>
      </c>
      <c r="F174" s="66">
        <v>24</v>
      </c>
      <c r="I174" s="67"/>
      <c r="J174" s="67"/>
      <c r="K174" s="67"/>
      <c r="L174" s="67"/>
    </row>
    <row r="175" spans="2:12" ht="12.75">
      <c r="B175" s="66" t="s">
        <v>70</v>
      </c>
      <c r="C175" s="66"/>
      <c r="D175" s="66" t="s">
        <v>259</v>
      </c>
      <c r="E175" s="66">
        <v>44</v>
      </c>
      <c r="F175" s="66">
        <v>24</v>
      </c>
      <c r="G175" s="63">
        <f>SUM(E173:E175)</f>
        <v>135</v>
      </c>
      <c r="H175" s="65">
        <f>SUM(F173:F175)</f>
        <v>74</v>
      </c>
      <c r="I175" s="67"/>
      <c r="J175" s="67"/>
      <c r="K175" s="67"/>
      <c r="L175" s="67"/>
    </row>
    <row r="176" spans="9:12" ht="12.75">
      <c r="I176" s="67"/>
      <c r="J176" s="67"/>
      <c r="K176" s="67"/>
      <c r="L176" s="67"/>
    </row>
    <row r="177" spans="2:12" ht="12.75">
      <c r="B177" s="66" t="s">
        <v>92</v>
      </c>
      <c r="C177" s="66" t="s">
        <v>119</v>
      </c>
      <c r="D177" s="66" t="s">
        <v>177</v>
      </c>
      <c r="E177" s="66">
        <v>44</v>
      </c>
      <c r="F177" s="30">
        <v>26</v>
      </c>
      <c r="I177" s="67"/>
      <c r="J177" s="67"/>
      <c r="K177" s="67"/>
      <c r="L177" s="67"/>
    </row>
    <row r="178" spans="2:12" ht="12.75">
      <c r="B178" s="66" t="s">
        <v>64</v>
      </c>
      <c r="C178" s="66"/>
      <c r="D178" s="66" t="s">
        <v>260</v>
      </c>
      <c r="E178" s="66">
        <v>44</v>
      </c>
      <c r="F178" s="30">
        <v>23</v>
      </c>
      <c r="I178" s="67"/>
      <c r="J178" s="67"/>
      <c r="K178" s="67"/>
      <c r="L178" s="67"/>
    </row>
    <row r="179" spans="2:12" ht="12.75">
      <c r="B179" s="66" t="s">
        <v>50</v>
      </c>
      <c r="C179" s="66"/>
      <c r="D179" s="66" t="s">
        <v>280</v>
      </c>
      <c r="E179" s="66">
        <v>43</v>
      </c>
      <c r="F179" s="30">
        <v>25</v>
      </c>
      <c r="G179" s="63">
        <f>SUM(E177:E179)</f>
        <v>131</v>
      </c>
      <c r="H179" s="65">
        <f>SUM(F177:F179)</f>
        <v>74</v>
      </c>
      <c r="I179" s="67"/>
      <c r="J179" s="67"/>
      <c r="K179" s="67"/>
      <c r="L179" s="67"/>
    </row>
    <row r="180" spans="9:12" ht="12.75">
      <c r="I180" s="67"/>
      <c r="J180" s="67"/>
      <c r="K180" s="67"/>
      <c r="L180" s="67"/>
    </row>
    <row r="182" ht="12.75">
      <c r="A182" s="63" t="s">
        <v>342</v>
      </c>
    </row>
    <row r="183" spans="2:6" ht="12.75">
      <c r="B183" s="66" t="s">
        <v>78</v>
      </c>
      <c r="C183" s="66" t="s">
        <v>123</v>
      </c>
      <c r="D183" s="66" t="s">
        <v>156</v>
      </c>
      <c r="E183" s="66">
        <v>48</v>
      </c>
      <c r="F183" s="30">
        <v>26</v>
      </c>
    </row>
    <row r="184" spans="2:8" ht="12.75">
      <c r="B184" s="66" t="s">
        <v>44</v>
      </c>
      <c r="C184" s="66"/>
      <c r="D184" s="66" t="s">
        <v>325</v>
      </c>
      <c r="E184" s="66">
        <v>45</v>
      </c>
      <c r="F184" s="30">
        <v>26</v>
      </c>
      <c r="G184" s="63">
        <f>SUM(E183:E184)</f>
        <v>93</v>
      </c>
      <c r="H184" s="65">
        <f>SUM(F183:F184)</f>
        <v>52</v>
      </c>
    </row>
    <row r="186" spans="1:6" ht="12.75">
      <c r="A186" s="66"/>
      <c r="B186" s="66" t="s">
        <v>111</v>
      </c>
      <c r="C186" s="66" t="s">
        <v>140</v>
      </c>
      <c r="D186" s="66" t="s">
        <v>159</v>
      </c>
      <c r="E186" s="66">
        <v>47</v>
      </c>
      <c r="F186" s="30">
        <v>26</v>
      </c>
    </row>
    <row r="187" spans="1:8" ht="12.75">
      <c r="A187" s="66"/>
      <c r="B187" s="66" t="s">
        <v>60</v>
      </c>
      <c r="C187" s="66"/>
      <c r="D187" s="66" t="s">
        <v>161</v>
      </c>
      <c r="E187" s="66">
        <v>46</v>
      </c>
      <c r="F187" s="30">
        <v>24</v>
      </c>
      <c r="G187" s="63">
        <f>SUM(E186:E187)</f>
        <v>93</v>
      </c>
      <c r="H187" s="65">
        <f>SUM(F186:F187)</f>
        <v>50</v>
      </c>
    </row>
    <row r="188" spans="1:8" ht="12.75">
      <c r="A188" s="66"/>
      <c r="B188" s="66"/>
      <c r="C188" s="66"/>
      <c r="D188" s="66"/>
      <c r="E188" s="66"/>
      <c r="G188" s="63"/>
      <c r="H188" s="65"/>
    </row>
    <row r="189" spans="1:8" ht="12.75">
      <c r="A189" s="66"/>
      <c r="B189" s="66" t="s">
        <v>62</v>
      </c>
      <c r="C189" s="66" t="s">
        <v>126</v>
      </c>
      <c r="D189" s="66" t="s">
        <v>156</v>
      </c>
      <c r="E189" s="66">
        <v>48</v>
      </c>
      <c r="F189" s="30">
        <v>26</v>
      </c>
      <c r="G189" s="63"/>
      <c r="H189" s="65"/>
    </row>
    <row r="190" spans="1:8" ht="12.75">
      <c r="A190" s="66"/>
      <c r="B190" s="66" t="s">
        <v>75</v>
      </c>
      <c r="C190" s="66"/>
      <c r="D190" s="66" t="s">
        <v>165</v>
      </c>
      <c r="E190" s="66">
        <v>43</v>
      </c>
      <c r="F190" s="30">
        <v>25</v>
      </c>
      <c r="G190" s="63">
        <f>SUM(E189:E190)</f>
        <v>91</v>
      </c>
      <c r="H190" s="65">
        <f>SUM(F189:F190)</f>
        <v>51</v>
      </c>
    </row>
    <row r="191" spans="1:13" ht="12.75">
      <c r="A191" s="66"/>
      <c r="B191" s="66"/>
      <c r="C191" s="66"/>
      <c r="D191" s="66"/>
      <c r="E191" s="66"/>
      <c r="G191" s="63"/>
      <c r="H191" s="65"/>
      <c r="J191" s="67"/>
      <c r="K191" s="67"/>
      <c r="L191" s="67"/>
      <c r="M191" s="67"/>
    </row>
    <row r="192" spans="1:13" ht="12.75">
      <c r="A192" s="66"/>
      <c r="B192" s="66" t="s">
        <v>92</v>
      </c>
      <c r="C192" s="66" t="s">
        <v>119</v>
      </c>
      <c r="D192" s="66" t="s">
        <v>120</v>
      </c>
      <c r="E192" s="66">
        <v>44</v>
      </c>
      <c r="F192" s="30">
        <v>24</v>
      </c>
      <c r="G192" s="63"/>
      <c r="H192" s="65"/>
      <c r="J192" s="67"/>
      <c r="K192" s="67"/>
      <c r="L192" s="67"/>
      <c r="M192" s="67"/>
    </row>
    <row r="193" spans="1:13" ht="12.75">
      <c r="A193" s="66"/>
      <c r="B193" s="66" t="s">
        <v>136</v>
      </c>
      <c r="C193" s="66"/>
      <c r="D193" s="66" t="s">
        <v>137</v>
      </c>
      <c r="E193" s="66">
        <v>32</v>
      </c>
      <c r="F193" s="30">
        <v>20</v>
      </c>
      <c r="G193" s="63">
        <f>SUM(E192:E193)</f>
        <v>76</v>
      </c>
      <c r="H193" s="65">
        <f>SUM(F192:F193)</f>
        <v>44</v>
      </c>
      <c r="J193" s="67"/>
      <c r="K193" s="67"/>
      <c r="L193" s="67"/>
      <c r="M193" s="67"/>
    </row>
    <row r="195" ht="12.75">
      <c r="I195" s="66"/>
    </row>
    <row r="196" ht="12.75">
      <c r="A196" s="63" t="s">
        <v>341</v>
      </c>
    </row>
    <row r="197" spans="2:8" ht="12.75">
      <c r="B197" s="66" t="s">
        <v>46</v>
      </c>
      <c r="C197" s="66" t="s">
        <v>126</v>
      </c>
      <c r="D197" s="66" t="s">
        <v>284</v>
      </c>
      <c r="E197" s="66">
        <v>41</v>
      </c>
      <c r="F197" s="66">
        <v>24</v>
      </c>
      <c r="G197" s="63"/>
      <c r="H197" s="65"/>
    </row>
    <row r="198" spans="2:8" ht="12.75">
      <c r="B198" s="66" t="s">
        <v>37</v>
      </c>
      <c r="C198" s="66"/>
      <c r="D198" s="66" t="s">
        <v>290</v>
      </c>
      <c r="E198" s="66">
        <v>41</v>
      </c>
      <c r="F198" s="66">
        <v>21</v>
      </c>
      <c r="G198" s="63">
        <f>SUM(E197:E198)</f>
        <v>82</v>
      </c>
      <c r="H198" s="65">
        <f>SUM(F197:F198)</f>
        <v>45</v>
      </c>
    </row>
    <row r="199" spans="2:9" ht="12.75">
      <c r="B199" s="66"/>
      <c r="C199" s="66"/>
      <c r="D199" s="66"/>
      <c r="E199" s="66"/>
      <c r="F199" s="66"/>
      <c r="G199" s="63"/>
      <c r="H199" s="65"/>
      <c r="I199" s="66"/>
    </row>
    <row r="200" spans="2:9" ht="12.75">
      <c r="B200" s="66" t="s">
        <v>285</v>
      </c>
      <c r="C200" s="66" t="s">
        <v>140</v>
      </c>
      <c r="D200" s="66" t="s">
        <v>286</v>
      </c>
      <c r="E200" s="66">
        <v>39</v>
      </c>
      <c r="F200" s="66">
        <v>21</v>
      </c>
      <c r="I200" s="66"/>
    </row>
    <row r="201" spans="2:9" ht="12.75">
      <c r="B201" s="66" t="s">
        <v>39</v>
      </c>
      <c r="C201" s="66"/>
      <c r="D201" s="66" t="s">
        <v>294</v>
      </c>
      <c r="E201" s="66">
        <v>38</v>
      </c>
      <c r="F201" s="66">
        <v>24</v>
      </c>
      <c r="G201" s="63">
        <f>SUM(E200:E201)</f>
        <v>77</v>
      </c>
      <c r="H201" s="65">
        <f>SUM(F200:F201)</f>
        <v>45</v>
      </c>
      <c r="I201" s="66"/>
    </row>
    <row r="203" spans="2:6" ht="12.75">
      <c r="B203" s="66" t="s">
        <v>40</v>
      </c>
      <c r="C203" s="66" t="s">
        <v>119</v>
      </c>
      <c r="D203" s="66" t="s">
        <v>292</v>
      </c>
      <c r="E203" s="66">
        <v>40</v>
      </c>
      <c r="F203" s="30">
        <v>24</v>
      </c>
    </row>
    <row r="204" spans="2:8" ht="12.75">
      <c r="B204" s="66" t="s">
        <v>42</v>
      </c>
      <c r="C204" s="66"/>
      <c r="D204" s="66" t="s">
        <v>298</v>
      </c>
      <c r="E204" s="66">
        <v>30</v>
      </c>
      <c r="F204" s="30">
        <v>17</v>
      </c>
      <c r="G204" s="63">
        <f>SUM(E203:E204)</f>
        <v>70</v>
      </c>
      <c r="H204" s="65">
        <f>SUM(F203:F204)</f>
        <v>41</v>
      </c>
    </row>
    <row r="207" spans="1:6" ht="12.75">
      <c r="A207" s="63" t="s">
        <v>5</v>
      </c>
      <c r="B207" s="66" t="s">
        <v>52</v>
      </c>
      <c r="C207" s="66" t="s">
        <v>126</v>
      </c>
      <c r="D207" s="66" t="s">
        <v>277</v>
      </c>
      <c r="E207" s="66">
        <v>45</v>
      </c>
      <c r="F207" s="30">
        <v>25</v>
      </c>
    </row>
    <row r="208" spans="2:8" ht="12.75">
      <c r="B208" s="66" t="s">
        <v>54</v>
      </c>
      <c r="C208" s="66"/>
      <c r="D208" s="66" t="s">
        <v>278</v>
      </c>
      <c r="E208" s="66">
        <v>39</v>
      </c>
      <c r="F208" s="30">
        <v>23</v>
      </c>
      <c r="G208" s="63">
        <f>SUM(E207:E208)</f>
        <v>84</v>
      </c>
      <c r="H208" s="65">
        <f>SUM(F207:F208)</f>
        <v>48</v>
      </c>
    </row>
  </sheetData>
  <sheetProtection/>
  <printOptions/>
  <pageMargins left="0.75" right="0.75" top="1" bottom="1" header="0.5" footer="0.5"/>
  <pageSetup horizontalDpi="300" verticalDpi="300" orientation="portrait" paperSize="9" scale="96" r:id="rId1"/>
  <rowBreaks count="3" manualBreakCount="3">
    <brk id="60" max="255" man="1"/>
    <brk id="120" max="255" man="1"/>
    <brk id="18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24"/>
  <sheetViews>
    <sheetView workbookViewId="0" topLeftCell="A1">
      <selection activeCell="A1" sqref="A1"/>
    </sheetView>
  </sheetViews>
  <sheetFormatPr defaultColWidth="9.140625" defaultRowHeight="15"/>
  <cols>
    <col min="1" max="1" width="12.00390625" style="232" customWidth="1"/>
    <col min="2" max="2" width="4.421875" style="232" customWidth="1"/>
    <col min="3" max="3" width="28.140625" style="239" customWidth="1"/>
    <col min="4" max="4" width="13.7109375" style="232" customWidth="1"/>
    <col min="5" max="5" width="5.7109375" style="235" customWidth="1"/>
    <col min="6" max="6" width="2.421875" style="235" customWidth="1"/>
    <col min="7" max="8" width="4.421875" style="235" customWidth="1"/>
    <col min="9" max="9" width="8.421875" style="235" customWidth="1"/>
    <col min="10" max="10" width="6.00390625" style="235" customWidth="1"/>
    <col min="11" max="11" width="5.00390625" style="235" customWidth="1"/>
    <col min="12" max="12" width="5.00390625" style="237" customWidth="1"/>
    <col min="13" max="13" width="0" style="232" hidden="1" customWidth="1"/>
    <col min="14" max="14" width="19.00390625" style="238" customWidth="1"/>
    <col min="15" max="15" width="14.00390625" style="232" customWidth="1"/>
    <col min="16" max="16384" width="10.00390625" style="232" customWidth="1"/>
  </cols>
  <sheetData>
    <row r="1" spans="2:8" ht="15.75">
      <c r="B1" s="233"/>
      <c r="C1" s="234" t="s">
        <v>438</v>
      </c>
      <c r="D1" s="233"/>
      <c r="E1" s="233"/>
      <c r="G1" s="236"/>
      <c r="H1" s="236"/>
    </row>
    <row r="3" spans="1:9" ht="15.75">
      <c r="A3" s="232" t="s">
        <v>439</v>
      </c>
      <c r="B3" s="232">
        <v>1</v>
      </c>
      <c r="C3" s="239" t="s">
        <v>92</v>
      </c>
      <c r="D3" s="232" t="s">
        <v>349</v>
      </c>
      <c r="E3" s="235">
        <v>43</v>
      </c>
      <c r="F3" s="235" t="s">
        <v>387</v>
      </c>
      <c r="G3" s="235">
        <v>24</v>
      </c>
      <c r="H3" s="235">
        <v>60</v>
      </c>
      <c r="I3" s="235" t="s">
        <v>440</v>
      </c>
    </row>
    <row r="4" spans="2:9" ht="15.75">
      <c r="B4" s="232">
        <v>2</v>
      </c>
      <c r="C4" s="239" t="s">
        <v>96</v>
      </c>
      <c r="D4" s="232" t="s">
        <v>441</v>
      </c>
      <c r="E4" s="235">
        <v>41</v>
      </c>
      <c r="F4" s="235" t="s">
        <v>387</v>
      </c>
      <c r="G4" s="235">
        <v>22</v>
      </c>
      <c r="H4" s="235">
        <v>50</v>
      </c>
      <c r="I4" s="235" t="s">
        <v>440</v>
      </c>
    </row>
    <row r="5" spans="2:8" ht="15.75">
      <c r="B5" s="232">
        <v>3</v>
      </c>
      <c r="C5" s="239" t="s">
        <v>94</v>
      </c>
      <c r="D5" s="232" t="s">
        <v>442</v>
      </c>
      <c r="E5" s="235">
        <v>37</v>
      </c>
      <c r="F5" s="235" t="s">
        <v>387</v>
      </c>
      <c r="G5" s="235">
        <v>20</v>
      </c>
      <c r="H5" s="235">
        <v>41</v>
      </c>
    </row>
    <row r="6" spans="2:8" ht="15.75">
      <c r="B6" s="232">
        <v>4</v>
      </c>
      <c r="C6" s="239" t="s">
        <v>122</v>
      </c>
      <c r="D6" s="232" t="s">
        <v>441</v>
      </c>
      <c r="E6" s="235">
        <v>31</v>
      </c>
      <c r="F6" s="235" t="s">
        <v>387</v>
      </c>
      <c r="G6" s="235">
        <v>18</v>
      </c>
      <c r="H6" s="235">
        <v>31</v>
      </c>
    </row>
    <row r="7" spans="2:8" ht="15.75">
      <c r="B7" s="232">
        <v>5</v>
      </c>
      <c r="C7" s="239" t="s">
        <v>100</v>
      </c>
      <c r="D7" s="232" t="s">
        <v>441</v>
      </c>
      <c r="E7" s="235">
        <v>24</v>
      </c>
      <c r="F7" s="235" t="s">
        <v>387</v>
      </c>
      <c r="G7" s="235">
        <v>17</v>
      </c>
      <c r="H7" s="235">
        <v>12</v>
      </c>
    </row>
    <row r="8" spans="2:8" ht="15.75">
      <c r="B8" s="232">
        <v>6</v>
      </c>
      <c r="C8" s="239" t="s">
        <v>443</v>
      </c>
      <c r="D8" s="232" t="s">
        <v>441</v>
      </c>
      <c r="E8" s="235">
        <v>23</v>
      </c>
      <c r="F8" s="235" t="s">
        <v>387</v>
      </c>
      <c r="G8" s="235">
        <v>15</v>
      </c>
      <c r="H8" s="235">
        <v>15</v>
      </c>
    </row>
    <row r="9" spans="1:8" ht="15.75">
      <c r="A9" s="232" t="s">
        <v>444</v>
      </c>
      <c r="B9" s="232">
        <v>1</v>
      </c>
      <c r="C9" s="239" t="s">
        <v>366</v>
      </c>
      <c r="D9" s="232" t="s">
        <v>442</v>
      </c>
      <c r="E9" s="235">
        <v>36</v>
      </c>
      <c r="F9" s="235" t="s">
        <v>387</v>
      </c>
      <c r="G9" s="235">
        <v>23</v>
      </c>
      <c r="H9" s="235">
        <v>38</v>
      </c>
    </row>
    <row r="10" spans="2:8" ht="15.75">
      <c r="B10" s="232">
        <v>2</v>
      </c>
      <c r="C10" s="239" t="s">
        <v>91</v>
      </c>
      <c r="D10" s="232" t="s">
        <v>349</v>
      </c>
      <c r="E10" s="235">
        <v>36</v>
      </c>
      <c r="F10" s="235" t="s">
        <v>387</v>
      </c>
      <c r="G10" s="235">
        <v>22</v>
      </c>
      <c r="H10" s="235">
        <v>21</v>
      </c>
    </row>
    <row r="11" spans="2:8" ht="15.75">
      <c r="B11" s="232">
        <v>3</v>
      </c>
      <c r="C11" s="239" t="s">
        <v>445</v>
      </c>
      <c r="D11" s="232" t="s">
        <v>349</v>
      </c>
      <c r="E11" s="235">
        <v>26</v>
      </c>
      <c r="F11" s="235" t="s">
        <v>387</v>
      </c>
      <c r="G11" s="235">
        <v>17</v>
      </c>
      <c r="H11" s="235">
        <v>25</v>
      </c>
    </row>
    <row r="12" spans="2:8" ht="15.75">
      <c r="B12" s="232">
        <v>4</v>
      </c>
      <c r="C12" s="239" t="s">
        <v>39</v>
      </c>
      <c r="D12" s="232" t="s">
        <v>350</v>
      </c>
      <c r="E12" s="235">
        <v>23</v>
      </c>
      <c r="F12" s="235" t="s">
        <v>387</v>
      </c>
      <c r="G12" s="235">
        <v>14</v>
      </c>
      <c r="H12" s="235">
        <v>15</v>
      </c>
    </row>
    <row r="13" spans="2:8" ht="15.75">
      <c r="B13" s="232">
        <v>5</v>
      </c>
      <c r="C13" s="239" t="s">
        <v>371</v>
      </c>
      <c r="D13" s="232" t="s">
        <v>349</v>
      </c>
      <c r="E13" s="235">
        <v>13</v>
      </c>
      <c r="F13" s="235" t="s">
        <v>387</v>
      </c>
      <c r="G13" s="235">
        <v>10</v>
      </c>
      <c r="H13" s="235">
        <v>5</v>
      </c>
    </row>
    <row r="14" spans="1:9" ht="15.75">
      <c r="A14" s="232" t="s">
        <v>446</v>
      </c>
      <c r="B14" s="232">
        <v>1</v>
      </c>
      <c r="C14" s="239" t="s">
        <v>364</v>
      </c>
      <c r="D14" s="232" t="s">
        <v>349</v>
      </c>
      <c r="E14" s="235">
        <v>44</v>
      </c>
      <c r="F14" s="235" t="s">
        <v>387</v>
      </c>
      <c r="G14" s="235">
        <v>25</v>
      </c>
      <c r="H14" s="235">
        <v>60</v>
      </c>
      <c r="I14" s="235" t="s">
        <v>447</v>
      </c>
    </row>
    <row r="15" spans="2:9" ht="15.75">
      <c r="B15" s="232">
        <v>2</v>
      </c>
      <c r="C15" s="239" t="s">
        <v>73</v>
      </c>
      <c r="D15" s="232" t="s">
        <v>442</v>
      </c>
      <c r="E15" s="235">
        <v>39</v>
      </c>
      <c r="F15" s="235" t="s">
        <v>387</v>
      </c>
      <c r="G15" s="235">
        <v>23</v>
      </c>
      <c r="H15" s="235">
        <v>39</v>
      </c>
      <c r="I15" s="235" t="s">
        <v>440</v>
      </c>
    </row>
    <row r="16" spans="2:9" ht="15.75">
      <c r="B16" s="232">
        <v>3</v>
      </c>
      <c r="C16" s="239" t="s">
        <v>363</v>
      </c>
      <c r="D16" s="232" t="s">
        <v>442</v>
      </c>
      <c r="E16" s="235">
        <v>38</v>
      </c>
      <c r="F16" s="235" t="s">
        <v>387</v>
      </c>
      <c r="G16" s="235">
        <v>20</v>
      </c>
      <c r="H16" s="235">
        <v>48</v>
      </c>
      <c r="I16" s="235" t="s">
        <v>440</v>
      </c>
    </row>
    <row r="17" spans="2:8" ht="15.75">
      <c r="B17" s="232">
        <v>4</v>
      </c>
      <c r="C17" s="239" t="s">
        <v>71</v>
      </c>
      <c r="D17" s="232" t="s">
        <v>442</v>
      </c>
      <c r="E17" s="235">
        <v>35</v>
      </c>
      <c r="F17" s="235" t="s">
        <v>387</v>
      </c>
      <c r="G17" s="235">
        <v>18</v>
      </c>
      <c r="H17" s="235">
        <v>38</v>
      </c>
    </row>
    <row r="18" spans="2:8" ht="15.75">
      <c r="B18" s="232">
        <v>5</v>
      </c>
      <c r="C18" s="239" t="s">
        <v>77</v>
      </c>
      <c r="D18" s="232" t="s">
        <v>350</v>
      </c>
      <c r="E18" s="235">
        <v>25</v>
      </c>
      <c r="F18" s="235" t="s">
        <v>387</v>
      </c>
      <c r="G18" s="235">
        <v>20</v>
      </c>
      <c r="H18" s="235">
        <v>20</v>
      </c>
    </row>
    <row r="19" spans="2:8" ht="15.75">
      <c r="B19" s="232">
        <v>6</v>
      </c>
      <c r="C19" s="239" t="s">
        <v>448</v>
      </c>
      <c r="D19" s="232" t="s">
        <v>442</v>
      </c>
      <c r="E19" s="235">
        <v>25</v>
      </c>
      <c r="F19" s="235" t="s">
        <v>387</v>
      </c>
      <c r="G19" s="235">
        <v>16</v>
      </c>
      <c r="H19" s="235">
        <v>24</v>
      </c>
    </row>
    <row r="20" spans="1:8" ht="15.75">
      <c r="A20" s="232" t="s">
        <v>449</v>
      </c>
      <c r="B20" s="232">
        <v>1</v>
      </c>
      <c r="C20" s="239" t="s">
        <v>101</v>
      </c>
      <c r="D20" s="232" t="s">
        <v>442</v>
      </c>
      <c r="E20" s="235">
        <v>37</v>
      </c>
      <c r="F20" s="235" t="s">
        <v>387</v>
      </c>
      <c r="G20" s="235">
        <v>22</v>
      </c>
      <c r="H20" s="235">
        <v>34</v>
      </c>
    </row>
    <row r="21" spans="1:8" ht="15.75">
      <c r="A21" s="232" t="s">
        <v>450</v>
      </c>
      <c r="B21" s="232">
        <v>1</v>
      </c>
      <c r="C21" s="239" t="s">
        <v>48</v>
      </c>
      <c r="D21" s="232" t="s">
        <v>442</v>
      </c>
      <c r="E21" s="235">
        <v>42</v>
      </c>
      <c r="F21" s="235" t="s">
        <v>387</v>
      </c>
      <c r="G21" s="235">
        <v>25</v>
      </c>
      <c r="H21" s="235">
        <v>42</v>
      </c>
    </row>
    <row r="22" spans="1:9" ht="15.75">
      <c r="A22" s="232" t="s">
        <v>451</v>
      </c>
      <c r="B22" s="232">
        <v>1</v>
      </c>
      <c r="C22" s="239" t="s">
        <v>78</v>
      </c>
      <c r="D22" s="232" t="s">
        <v>441</v>
      </c>
      <c r="E22" s="235">
        <v>48</v>
      </c>
      <c r="F22" s="235" t="s">
        <v>387</v>
      </c>
      <c r="G22" s="235">
        <v>26</v>
      </c>
      <c r="H22" s="235">
        <v>93</v>
      </c>
      <c r="I22" s="235" t="s">
        <v>447</v>
      </c>
    </row>
    <row r="23" spans="2:9" ht="15.75">
      <c r="B23" s="232">
        <v>2</v>
      </c>
      <c r="C23" s="239" t="s">
        <v>416</v>
      </c>
      <c r="D23" s="232" t="s">
        <v>452</v>
      </c>
      <c r="E23" s="235">
        <v>47</v>
      </c>
      <c r="F23" s="235" t="s">
        <v>387</v>
      </c>
      <c r="G23" s="235">
        <v>26</v>
      </c>
      <c r="H23" s="235">
        <v>78</v>
      </c>
      <c r="I23" s="235" t="s">
        <v>440</v>
      </c>
    </row>
    <row r="24" spans="2:9" ht="15.75">
      <c r="B24" s="232">
        <v>3</v>
      </c>
      <c r="C24" s="239" t="s">
        <v>62</v>
      </c>
      <c r="D24" s="232" t="s">
        <v>442</v>
      </c>
      <c r="E24" s="235">
        <v>47</v>
      </c>
      <c r="F24" s="235" t="s">
        <v>387</v>
      </c>
      <c r="G24" s="235">
        <v>25</v>
      </c>
      <c r="H24" s="235">
        <v>77</v>
      </c>
      <c r="I24" s="235" t="s">
        <v>440</v>
      </c>
    </row>
    <row r="25" spans="2:8" ht="15.75">
      <c r="B25" s="232">
        <v>4</v>
      </c>
      <c r="C25" s="239" t="s">
        <v>167</v>
      </c>
      <c r="D25" s="232" t="s">
        <v>453</v>
      </c>
      <c r="E25" s="235">
        <v>45</v>
      </c>
      <c r="F25" s="235" t="s">
        <v>387</v>
      </c>
      <c r="G25" s="235">
        <v>24</v>
      </c>
      <c r="H25" s="235">
        <v>55</v>
      </c>
    </row>
    <row r="26" spans="2:8" ht="15.75">
      <c r="B26" s="232">
        <v>5</v>
      </c>
      <c r="C26" s="239" t="s">
        <v>70</v>
      </c>
      <c r="D26" s="232" t="s">
        <v>442</v>
      </c>
      <c r="E26" s="235">
        <v>43</v>
      </c>
      <c r="F26" s="235" t="s">
        <v>387</v>
      </c>
      <c r="G26" s="235">
        <v>26</v>
      </c>
      <c r="H26" s="235">
        <v>60</v>
      </c>
    </row>
    <row r="27" spans="2:8" ht="15.75">
      <c r="B27" s="232">
        <v>6</v>
      </c>
      <c r="C27" s="239" t="s">
        <v>54</v>
      </c>
      <c r="D27" s="232" t="s">
        <v>442</v>
      </c>
      <c r="E27" s="235">
        <v>41</v>
      </c>
      <c r="F27" s="235" t="s">
        <v>387</v>
      </c>
      <c r="G27" s="235">
        <v>23</v>
      </c>
      <c r="H27" s="235">
        <v>58</v>
      </c>
    </row>
    <row r="28" spans="2:8" ht="15.75">
      <c r="B28" s="232">
        <v>7</v>
      </c>
      <c r="C28" s="239" t="s">
        <v>75</v>
      </c>
      <c r="D28" s="232" t="s">
        <v>442</v>
      </c>
      <c r="E28" s="235">
        <v>38</v>
      </c>
      <c r="F28" s="235" t="s">
        <v>387</v>
      </c>
      <c r="G28" s="235">
        <v>20</v>
      </c>
      <c r="H28" s="235">
        <v>48</v>
      </c>
    </row>
    <row r="29" spans="1:8" ht="15.75">
      <c r="A29" s="232" t="s">
        <v>454</v>
      </c>
      <c r="B29" s="232">
        <v>1</v>
      </c>
      <c r="C29" s="239" t="s">
        <v>50</v>
      </c>
      <c r="D29" s="232" t="s">
        <v>349</v>
      </c>
      <c r="E29" s="235">
        <v>33</v>
      </c>
      <c r="F29" s="235" t="s">
        <v>387</v>
      </c>
      <c r="G29" s="235">
        <v>20</v>
      </c>
      <c r="H29" s="235">
        <v>39</v>
      </c>
    </row>
    <row r="30" spans="2:8" ht="15.75">
      <c r="B30" s="232">
        <v>2</v>
      </c>
      <c r="C30" s="239" t="s">
        <v>204</v>
      </c>
      <c r="D30" s="232" t="s">
        <v>349</v>
      </c>
      <c r="E30" s="235">
        <v>27</v>
      </c>
      <c r="F30" s="235" t="s">
        <v>387</v>
      </c>
      <c r="G30" s="235">
        <v>17</v>
      </c>
      <c r="H30" s="235">
        <v>21</v>
      </c>
    </row>
    <row r="31" spans="1:9" ht="15.75">
      <c r="A31" s="232" t="s">
        <v>455</v>
      </c>
      <c r="B31" s="232">
        <v>1</v>
      </c>
      <c r="C31" s="239" t="s">
        <v>80</v>
      </c>
      <c r="D31" s="232" t="s">
        <v>441</v>
      </c>
      <c r="E31" s="235">
        <v>44</v>
      </c>
      <c r="F31" s="235" t="s">
        <v>387</v>
      </c>
      <c r="G31" s="235">
        <v>25</v>
      </c>
      <c r="H31" s="235">
        <v>46</v>
      </c>
      <c r="I31" s="235" t="s">
        <v>440</v>
      </c>
    </row>
    <row r="32" spans="2:8" ht="15.75">
      <c r="B32" s="232">
        <v>2</v>
      </c>
      <c r="C32" s="239" t="s">
        <v>46</v>
      </c>
      <c r="D32" s="232" t="s">
        <v>442</v>
      </c>
      <c r="E32" s="235">
        <v>40</v>
      </c>
      <c r="F32" s="235" t="s">
        <v>387</v>
      </c>
      <c r="G32" s="235">
        <v>25</v>
      </c>
      <c r="H32" s="235">
        <v>43</v>
      </c>
    </row>
    <row r="33" spans="2:8" ht="15.75">
      <c r="B33" s="232">
        <v>3</v>
      </c>
      <c r="C33" s="239" t="s">
        <v>373</v>
      </c>
      <c r="D33" s="232" t="s">
        <v>442</v>
      </c>
      <c r="E33" s="235">
        <v>38</v>
      </c>
      <c r="F33" s="235" t="s">
        <v>387</v>
      </c>
      <c r="G33" s="235">
        <v>22</v>
      </c>
      <c r="H33" s="235">
        <v>24</v>
      </c>
    </row>
    <row r="34" spans="2:8" ht="15.75">
      <c r="B34" s="232">
        <v>4</v>
      </c>
      <c r="C34" s="239" t="s">
        <v>35</v>
      </c>
      <c r="D34" s="232" t="s">
        <v>350</v>
      </c>
      <c r="E34" s="235">
        <v>34</v>
      </c>
      <c r="F34" s="235" t="s">
        <v>387</v>
      </c>
      <c r="G34" s="235">
        <v>18</v>
      </c>
      <c r="H34" s="235">
        <v>51</v>
      </c>
    </row>
    <row r="35" spans="2:8" ht="15.75">
      <c r="B35" s="232">
        <v>5</v>
      </c>
      <c r="C35" s="239" t="s">
        <v>224</v>
      </c>
      <c r="D35" s="232" t="s">
        <v>350</v>
      </c>
      <c r="E35" s="235">
        <v>33</v>
      </c>
      <c r="F35" s="235" t="s">
        <v>387</v>
      </c>
      <c r="G35" s="235">
        <v>20</v>
      </c>
      <c r="H35" s="235">
        <v>34</v>
      </c>
    </row>
    <row r="36" spans="2:8" ht="15.75">
      <c r="B36" s="232">
        <v>6</v>
      </c>
      <c r="C36" s="239" t="s">
        <v>82</v>
      </c>
      <c r="D36" s="232" t="s">
        <v>350</v>
      </c>
      <c r="E36" s="235">
        <v>31</v>
      </c>
      <c r="F36" s="235" t="s">
        <v>387</v>
      </c>
      <c r="G36" s="235">
        <v>18</v>
      </c>
      <c r="H36" s="235">
        <v>20</v>
      </c>
    </row>
    <row r="37" spans="2:8" ht="15.75">
      <c r="B37" s="232">
        <v>7</v>
      </c>
      <c r="C37" s="239" t="s">
        <v>84</v>
      </c>
      <c r="D37" s="232" t="s">
        <v>350</v>
      </c>
      <c r="E37" s="235">
        <v>22</v>
      </c>
      <c r="F37" s="235" t="s">
        <v>387</v>
      </c>
      <c r="G37" s="235">
        <v>14</v>
      </c>
      <c r="H37" s="235">
        <v>21</v>
      </c>
    </row>
    <row r="38" spans="1:9" ht="15.75">
      <c r="A38" s="232" t="s">
        <v>456</v>
      </c>
      <c r="B38" s="232">
        <v>1</v>
      </c>
      <c r="C38" s="239" t="s">
        <v>74</v>
      </c>
      <c r="D38" s="232" t="s">
        <v>441</v>
      </c>
      <c r="E38" s="235">
        <v>46</v>
      </c>
      <c r="F38" s="235" t="s">
        <v>387</v>
      </c>
      <c r="G38" s="235">
        <v>25</v>
      </c>
      <c r="H38" s="235">
        <v>69</v>
      </c>
      <c r="I38" s="235" t="s">
        <v>447</v>
      </c>
    </row>
    <row r="39" spans="2:9" ht="15.75">
      <c r="B39" s="232">
        <v>2</v>
      </c>
      <c r="C39" s="239" t="s">
        <v>62</v>
      </c>
      <c r="D39" s="232" t="s">
        <v>442</v>
      </c>
      <c r="E39" s="235">
        <v>46</v>
      </c>
      <c r="F39" s="235" t="s">
        <v>387</v>
      </c>
      <c r="G39" s="235">
        <v>25</v>
      </c>
      <c r="H39" s="235">
        <v>68</v>
      </c>
      <c r="I39" s="235" t="s">
        <v>447</v>
      </c>
    </row>
    <row r="40" spans="2:9" ht="15.75">
      <c r="B40" s="232">
        <v>3</v>
      </c>
      <c r="C40" s="239" t="s">
        <v>71</v>
      </c>
      <c r="D40" s="232" t="s">
        <v>442</v>
      </c>
      <c r="E40" s="235">
        <v>46</v>
      </c>
      <c r="F40" s="235" t="s">
        <v>387</v>
      </c>
      <c r="G40" s="235">
        <v>25</v>
      </c>
      <c r="H40" s="235">
        <v>60</v>
      </c>
      <c r="I40" s="235" t="s">
        <v>447</v>
      </c>
    </row>
    <row r="41" spans="2:9" ht="15.75">
      <c r="B41" s="232">
        <v>4</v>
      </c>
      <c r="C41" s="239" t="s">
        <v>111</v>
      </c>
      <c r="D41" s="232" t="s">
        <v>350</v>
      </c>
      <c r="E41" s="235">
        <v>45</v>
      </c>
      <c r="F41" s="235" t="s">
        <v>387</v>
      </c>
      <c r="G41" s="235">
        <v>24</v>
      </c>
      <c r="H41" s="235">
        <v>72</v>
      </c>
      <c r="I41" s="235" t="s">
        <v>440</v>
      </c>
    </row>
    <row r="42" spans="2:9" ht="15.75">
      <c r="B42" s="232">
        <v>5</v>
      </c>
      <c r="C42" s="239" t="s">
        <v>69</v>
      </c>
      <c r="D42" s="232" t="s">
        <v>441</v>
      </c>
      <c r="E42" s="235">
        <v>42</v>
      </c>
      <c r="F42" s="235" t="s">
        <v>387</v>
      </c>
      <c r="G42" s="235">
        <v>25</v>
      </c>
      <c r="H42" s="235">
        <v>63</v>
      </c>
      <c r="I42" s="235" t="s">
        <v>440</v>
      </c>
    </row>
    <row r="43" spans="2:8" ht="15.75">
      <c r="B43" s="232">
        <v>6</v>
      </c>
      <c r="C43" s="239" t="s">
        <v>63</v>
      </c>
      <c r="D43" s="232" t="s">
        <v>350</v>
      </c>
      <c r="E43" s="235">
        <v>41</v>
      </c>
      <c r="F43" s="235" t="s">
        <v>387</v>
      </c>
      <c r="G43" s="235">
        <v>25</v>
      </c>
      <c r="H43" s="235">
        <v>55</v>
      </c>
    </row>
    <row r="44" spans="2:8" ht="15.75">
      <c r="B44" s="232">
        <v>7</v>
      </c>
      <c r="C44" s="239" t="s">
        <v>167</v>
      </c>
      <c r="D44" s="232" t="s">
        <v>453</v>
      </c>
      <c r="E44" s="235">
        <v>41</v>
      </c>
      <c r="F44" s="235" t="s">
        <v>387</v>
      </c>
      <c r="G44" s="235">
        <v>21</v>
      </c>
      <c r="H44" s="235">
        <v>74</v>
      </c>
    </row>
    <row r="45" spans="2:8" ht="15.75">
      <c r="B45" s="232">
        <v>8</v>
      </c>
      <c r="C45" s="239" t="s">
        <v>68</v>
      </c>
      <c r="D45" s="232" t="s">
        <v>442</v>
      </c>
      <c r="E45" s="235">
        <v>40</v>
      </c>
      <c r="F45" s="235" t="s">
        <v>387</v>
      </c>
      <c r="G45" s="235">
        <v>24</v>
      </c>
      <c r="H45" s="235">
        <v>48</v>
      </c>
    </row>
    <row r="46" spans="2:8" ht="15.75">
      <c r="B46" s="232">
        <v>9</v>
      </c>
      <c r="C46" s="239" t="s">
        <v>70</v>
      </c>
      <c r="D46" s="232" t="s">
        <v>442</v>
      </c>
      <c r="E46" s="235">
        <v>40</v>
      </c>
      <c r="F46" s="235" t="s">
        <v>387</v>
      </c>
      <c r="G46" s="235">
        <v>21</v>
      </c>
      <c r="H46" s="235">
        <v>53</v>
      </c>
    </row>
    <row r="47" spans="2:8" ht="15.75">
      <c r="B47" s="232">
        <v>10</v>
      </c>
      <c r="C47" s="239" t="s">
        <v>76</v>
      </c>
      <c r="D47" s="232" t="s">
        <v>350</v>
      </c>
      <c r="E47" s="235">
        <v>32</v>
      </c>
      <c r="F47" s="235" t="s">
        <v>387</v>
      </c>
      <c r="G47" s="235">
        <v>18</v>
      </c>
      <c r="H47" s="235">
        <v>38</v>
      </c>
    </row>
    <row r="48" spans="1:8" ht="15.75">
      <c r="A48" s="232" t="s">
        <v>457</v>
      </c>
      <c r="B48" s="232">
        <v>1</v>
      </c>
      <c r="C48" s="239" t="s">
        <v>94</v>
      </c>
      <c r="D48" s="232" t="s">
        <v>442</v>
      </c>
      <c r="E48" s="235">
        <v>43</v>
      </c>
      <c r="F48" s="235" t="s">
        <v>387</v>
      </c>
      <c r="G48" s="235">
        <v>22</v>
      </c>
      <c r="H48" s="235">
        <v>71</v>
      </c>
    </row>
    <row r="49" spans="2:8" ht="15.75">
      <c r="B49" s="232">
        <v>2</v>
      </c>
      <c r="C49" s="239" t="s">
        <v>92</v>
      </c>
      <c r="D49" s="232" t="s">
        <v>349</v>
      </c>
      <c r="E49" s="235">
        <v>42</v>
      </c>
      <c r="F49" s="235" t="s">
        <v>387</v>
      </c>
      <c r="G49" s="235">
        <v>21</v>
      </c>
      <c r="H49" s="235">
        <v>53</v>
      </c>
    </row>
    <row r="50" spans="2:8" ht="15.75">
      <c r="B50" s="232">
        <v>3</v>
      </c>
      <c r="C50" s="239" t="s">
        <v>100</v>
      </c>
      <c r="D50" s="232" t="s">
        <v>441</v>
      </c>
      <c r="E50" s="235">
        <v>41</v>
      </c>
      <c r="F50" s="235" t="s">
        <v>387</v>
      </c>
      <c r="G50" s="235">
        <v>24</v>
      </c>
      <c r="H50" s="235">
        <v>34</v>
      </c>
    </row>
    <row r="51" spans="2:8" ht="15.75">
      <c r="B51" s="232">
        <v>4</v>
      </c>
      <c r="C51" s="239" t="s">
        <v>129</v>
      </c>
      <c r="D51" s="232" t="s">
        <v>441</v>
      </c>
      <c r="E51" s="235">
        <v>40</v>
      </c>
      <c r="F51" s="235" t="s">
        <v>387</v>
      </c>
      <c r="G51" s="235">
        <v>26</v>
      </c>
      <c r="H51" s="235">
        <v>29</v>
      </c>
    </row>
    <row r="52" spans="2:8" ht="15.75">
      <c r="B52" s="232">
        <v>5</v>
      </c>
      <c r="C52" s="239" t="s">
        <v>103</v>
      </c>
      <c r="D52" s="232" t="s">
        <v>441</v>
      </c>
      <c r="E52" s="235">
        <v>40</v>
      </c>
      <c r="F52" s="235" t="s">
        <v>387</v>
      </c>
      <c r="G52" s="235">
        <v>21</v>
      </c>
      <c r="H52" s="235">
        <v>40</v>
      </c>
    </row>
    <row r="53" spans="2:8" ht="15.75">
      <c r="B53" s="232">
        <v>6</v>
      </c>
      <c r="C53" s="239" t="s">
        <v>96</v>
      </c>
      <c r="D53" s="232" t="s">
        <v>441</v>
      </c>
      <c r="E53" s="235">
        <v>38</v>
      </c>
      <c r="F53" s="235" t="s">
        <v>387</v>
      </c>
      <c r="G53" s="235">
        <v>22</v>
      </c>
      <c r="H53" s="235">
        <v>39</v>
      </c>
    </row>
    <row r="54" spans="2:8" ht="15.75">
      <c r="B54" s="232">
        <v>7</v>
      </c>
      <c r="C54" s="239" t="s">
        <v>101</v>
      </c>
      <c r="D54" s="232" t="s">
        <v>442</v>
      </c>
      <c r="E54" s="235">
        <v>37</v>
      </c>
      <c r="F54" s="235" t="s">
        <v>387</v>
      </c>
      <c r="G54" s="235">
        <v>18</v>
      </c>
      <c r="H54" s="235">
        <v>53</v>
      </c>
    </row>
    <row r="55" spans="2:8" ht="15.75">
      <c r="B55" s="232">
        <v>8</v>
      </c>
      <c r="C55" s="239" t="s">
        <v>95</v>
      </c>
      <c r="D55" s="232" t="s">
        <v>441</v>
      </c>
      <c r="E55" s="235">
        <v>36</v>
      </c>
      <c r="F55" s="235" t="s">
        <v>387</v>
      </c>
      <c r="G55" s="235">
        <v>21</v>
      </c>
      <c r="H55" s="235">
        <v>29</v>
      </c>
    </row>
    <row r="56" spans="2:8" ht="15.75">
      <c r="B56" s="232">
        <v>9</v>
      </c>
      <c r="C56" s="239" t="s">
        <v>122</v>
      </c>
      <c r="D56" s="232" t="s">
        <v>441</v>
      </c>
      <c r="E56" s="235">
        <v>34</v>
      </c>
      <c r="F56" s="235" t="s">
        <v>387</v>
      </c>
      <c r="G56" s="235">
        <v>19</v>
      </c>
      <c r="H56" s="235">
        <v>38</v>
      </c>
    </row>
    <row r="57" spans="2:8" ht="15.75">
      <c r="B57" s="232">
        <v>10</v>
      </c>
      <c r="C57" s="239" t="s">
        <v>204</v>
      </c>
      <c r="D57" s="232" t="s">
        <v>349</v>
      </c>
      <c r="E57" s="235">
        <v>34</v>
      </c>
      <c r="F57" s="235" t="s">
        <v>387</v>
      </c>
      <c r="G57" s="235">
        <v>19</v>
      </c>
      <c r="H57" s="235">
        <v>33</v>
      </c>
    </row>
    <row r="58" spans="2:8" ht="15.75">
      <c r="B58" s="232">
        <v>11</v>
      </c>
      <c r="C58" s="239" t="s">
        <v>58</v>
      </c>
      <c r="D58" s="232" t="s">
        <v>350</v>
      </c>
      <c r="E58" s="235">
        <v>29</v>
      </c>
      <c r="F58" s="235" t="s">
        <v>387</v>
      </c>
      <c r="G58" s="235">
        <v>16</v>
      </c>
      <c r="H58" s="235">
        <v>29</v>
      </c>
    </row>
    <row r="59" spans="2:8" ht="15.75">
      <c r="B59" s="232">
        <v>12</v>
      </c>
      <c r="C59" s="239" t="s">
        <v>209</v>
      </c>
      <c r="D59" s="232" t="s">
        <v>441</v>
      </c>
      <c r="E59" s="235">
        <v>28</v>
      </c>
      <c r="F59" s="235" t="s">
        <v>387</v>
      </c>
      <c r="G59" s="235">
        <v>17</v>
      </c>
      <c r="H59" s="235">
        <v>41</v>
      </c>
    </row>
    <row r="60" spans="2:8" ht="15.75">
      <c r="B60" s="232">
        <v>13</v>
      </c>
      <c r="C60" s="239" t="s">
        <v>368</v>
      </c>
      <c r="D60" s="232" t="s">
        <v>442</v>
      </c>
      <c r="E60" s="235">
        <v>21</v>
      </c>
      <c r="F60" s="235" t="s">
        <v>387</v>
      </c>
      <c r="G60" s="235">
        <v>13</v>
      </c>
      <c r="H60" s="235">
        <v>37</v>
      </c>
    </row>
    <row r="61" spans="2:8" ht="15.75">
      <c r="B61" s="232">
        <v>14</v>
      </c>
      <c r="C61" s="239" t="s">
        <v>105</v>
      </c>
      <c r="D61" s="232" t="s">
        <v>441</v>
      </c>
      <c r="E61" s="235">
        <v>12</v>
      </c>
      <c r="F61" s="235" t="s">
        <v>387</v>
      </c>
      <c r="G61" s="235">
        <v>8</v>
      </c>
      <c r="H61" s="235">
        <v>9</v>
      </c>
    </row>
    <row r="62" spans="1:9" ht="15.75">
      <c r="A62" s="232" t="s">
        <v>458</v>
      </c>
      <c r="B62" s="232">
        <v>1</v>
      </c>
      <c r="C62" s="239" t="s">
        <v>80</v>
      </c>
      <c r="D62" s="232" t="s">
        <v>441</v>
      </c>
      <c r="E62" s="235">
        <v>48</v>
      </c>
      <c r="F62" s="235" t="s">
        <v>387</v>
      </c>
      <c r="G62" s="235">
        <v>26</v>
      </c>
      <c r="H62" s="235">
        <v>50</v>
      </c>
      <c r="I62" s="235" t="s">
        <v>447</v>
      </c>
    </row>
    <row r="63" spans="2:9" ht="15.75">
      <c r="B63" s="232">
        <v>2</v>
      </c>
      <c r="C63" s="239" t="s">
        <v>81</v>
      </c>
      <c r="D63" s="232" t="s">
        <v>441</v>
      </c>
      <c r="E63" s="235">
        <v>46</v>
      </c>
      <c r="F63" s="235" t="s">
        <v>387</v>
      </c>
      <c r="G63" s="235">
        <v>26</v>
      </c>
      <c r="H63" s="235">
        <v>42</v>
      </c>
      <c r="I63" s="235" t="s">
        <v>440</v>
      </c>
    </row>
    <row r="64" spans="2:9" ht="15.75">
      <c r="B64" s="232">
        <v>3</v>
      </c>
      <c r="C64" s="239" t="s">
        <v>82</v>
      </c>
      <c r="D64" s="232" t="s">
        <v>350</v>
      </c>
      <c r="E64" s="235">
        <v>45</v>
      </c>
      <c r="F64" s="235" t="s">
        <v>387</v>
      </c>
      <c r="G64" s="235">
        <v>24</v>
      </c>
      <c r="H64" s="235">
        <v>64</v>
      </c>
      <c r="I64" s="235" t="s">
        <v>440</v>
      </c>
    </row>
    <row r="65" spans="2:8" ht="15.75">
      <c r="B65" s="232">
        <v>4</v>
      </c>
      <c r="C65" s="239" t="s">
        <v>84</v>
      </c>
      <c r="D65" s="232" t="s">
        <v>350</v>
      </c>
      <c r="E65" s="235">
        <v>43</v>
      </c>
      <c r="F65" s="235" t="s">
        <v>387</v>
      </c>
      <c r="G65" s="235">
        <v>22</v>
      </c>
      <c r="H65" s="235">
        <v>45</v>
      </c>
    </row>
    <row r="66" spans="2:8" ht="15.75">
      <c r="B66" s="232">
        <v>5</v>
      </c>
      <c r="C66" s="239" t="s">
        <v>85</v>
      </c>
      <c r="D66" s="232" t="s">
        <v>349</v>
      </c>
      <c r="E66" s="235">
        <v>41</v>
      </c>
      <c r="F66" s="235" t="s">
        <v>387</v>
      </c>
      <c r="G66" s="235">
        <v>23</v>
      </c>
      <c r="H66" s="235">
        <v>51</v>
      </c>
    </row>
    <row r="67" spans="2:8" ht="15.75">
      <c r="B67" s="232">
        <v>6</v>
      </c>
      <c r="C67" s="239" t="s">
        <v>224</v>
      </c>
      <c r="D67" s="232" t="s">
        <v>350</v>
      </c>
      <c r="E67" s="235">
        <v>41</v>
      </c>
      <c r="F67" s="235" t="s">
        <v>387</v>
      </c>
      <c r="G67" s="235">
        <v>21</v>
      </c>
      <c r="H67" s="235">
        <v>53</v>
      </c>
    </row>
    <row r="68" spans="2:8" ht="15.75">
      <c r="B68" s="232">
        <v>7</v>
      </c>
      <c r="C68" s="239" t="s">
        <v>365</v>
      </c>
      <c r="D68" s="232" t="s">
        <v>442</v>
      </c>
      <c r="E68" s="235">
        <v>37</v>
      </c>
      <c r="F68" s="235" t="s">
        <v>387</v>
      </c>
      <c r="G68" s="235">
        <v>20</v>
      </c>
      <c r="H68" s="235">
        <v>48</v>
      </c>
    </row>
    <row r="69" spans="2:8" ht="15.75">
      <c r="B69" s="232">
        <v>8</v>
      </c>
      <c r="C69" s="239" t="s">
        <v>91</v>
      </c>
      <c r="D69" s="232" t="s">
        <v>349</v>
      </c>
      <c r="E69" s="235">
        <v>37</v>
      </c>
      <c r="F69" s="235" t="s">
        <v>387</v>
      </c>
      <c r="G69" s="235">
        <v>20</v>
      </c>
      <c r="H69" s="235">
        <v>29</v>
      </c>
    </row>
    <row r="70" spans="2:8" ht="15.75">
      <c r="B70" s="232">
        <v>9</v>
      </c>
      <c r="C70" s="239" t="s">
        <v>366</v>
      </c>
      <c r="D70" s="232" t="s">
        <v>442</v>
      </c>
      <c r="E70" s="235">
        <v>35</v>
      </c>
      <c r="F70" s="235" t="s">
        <v>387</v>
      </c>
      <c r="G70" s="235">
        <v>22</v>
      </c>
      <c r="H70" s="235">
        <v>19</v>
      </c>
    </row>
    <row r="71" spans="2:8" ht="15.75">
      <c r="B71" s="232">
        <v>10</v>
      </c>
      <c r="C71" s="239" t="s">
        <v>367</v>
      </c>
      <c r="D71" s="232" t="s">
        <v>442</v>
      </c>
      <c r="E71" s="235">
        <v>31</v>
      </c>
      <c r="F71" s="235" t="s">
        <v>387</v>
      </c>
      <c r="G71" s="235">
        <v>21</v>
      </c>
      <c r="H71" s="235">
        <v>22</v>
      </c>
    </row>
    <row r="72" spans="2:8" ht="15.75">
      <c r="B72" s="232">
        <v>11</v>
      </c>
      <c r="C72" s="239" t="s">
        <v>86</v>
      </c>
      <c r="D72" s="232" t="s">
        <v>442</v>
      </c>
      <c r="E72" s="235">
        <v>2</v>
      </c>
      <c r="F72" s="235" t="s">
        <v>387</v>
      </c>
      <c r="G72" s="235">
        <v>1</v>
      </c>
      <c r="H72" s="235">
        <v>0</v>
      </c>
    </row>
    <row r="73" spans="1:9" ht="15.75">
      <c r="A73" s="232" t="s">
        <v>459</v>
      </c>
      <c r="B73" s="232">
        <v>1</v>
      </c>
      <c r="C73" s="239" t="s">
        <v>62</v>
      </c>
      <c r="D73" s="232" t="s">
        <v>442</v>
      </c>
      <c r="E73" s="235">
        <v>48</v>
      </c>
      <c r="F73" s="235" t="s">
        <v>387</v>
      </c>
      <c r="G73" s="235">
        <v>26</v>
      </c>
      <c r="H73" s="235">
        <v>83</v>
      </c>
      <c r="I73" s="235" t="s">
        <v>447</v>
      </c>
    </row>
    <row r="74" spans="2:9" ht="15.75">
      <c r="B74" s="232">
        <v>2</v>
      </c>
      <c r="C74" s="239" t="s">
        <v>111</v>
      </c>
      <c r="D74" s="232" t="s">
        <v>350</v>
      </c>
      <c r="E74" s="235">
        <v>48</v>
      </c>
      <c r="F74" s="235" t="s">
        <v>387</v>
      </c>
      <c r="G74" s="235">
        <v>26</v>
      </c>
      <c r="H74" s="235">
        <v>68</v>
      </c>
      <c r="I74" s="235" t="s">
        <v>447</v>
      </c>
    </row>
    <row r="75" spans="2:9" ht="15.75">
      <c r="B75" s="232">
        <v>3</v>
      </c>
      <c r="C75" s="239" t="s">
        <v>64</v>
      </c>
      <c r="D75" s="232" t="s">
        <v>349</v>
      </c>
      <c r="E75" s="235">
        <v>47</v>
      </c>
      <c r="F75" s="235" t="s">
        <v>387</v>
      </c>
      <c r="G75" s="235">
        <v>26</v>
      </c>
      <c r="H75" s="235">
        <v>75</v>
      </c>
      <c r="I75" s="235" t="s">
        <v>447</v>
      </c>
    </row>
    <row r="76" spans="2:9" ht="15.75">
      <c r="B76" s="232">
        <v>4</v>
      </c>
      <c r="C76" s="239" t="s">
        <v>448</v>
      </c>
      <c r="D76" s="232" t="s">
        <v>442</v>
      </c>
      <c r="E76" s="235">
        <v>47</v>
      </c>
      <c r="F76" s="235" t="s">
        <v>387</v>
      </c>
      <c r="G76" s="235">
        <v>26</v>
      </c>
      <c r="H76" s="235">
        <v>65</v>
      </c>
      <c r="I76" s="235" t="s">
        <v>447</v>
      </c>
    </row>
    <row r="77" spans="2:9" ht="15.75">
      <c r="B77" s="232">
        <v>5</v>
      </c>
      <c r="C77" s="239" t="s">
        <v>73</v>
      </c>
      <c r="D77" s="232" t="s">
        <v>442</v>
      </c>
      <c r="E77" s="235">
        <v>47</v>
      </c>
      <c r="F77" s="235" t="s">
        <v>387</v>
      </c>
      <c r="G77" s="235">
        <v>26</v>
      </c>
      <c r="H77" s="235">
        <v>53</v>
      </c>
      <c r="I77" s="235" t="s">
        <v>447</v>
      </c>
    </row>
    <row r="78" spans="2:9" ht="15.75">
      <c r="B78" s="232">
        <v>6</v>
      </c>
      <c r="C78" s="239" t="s">
        <v>65</v>
      </c>
      <c r="D78" s="232" t="s">
        <v>452</v>
      </c>
      <c r="E78" s="235">
        <v>47</v>
      </c>
      <c r="F78" s="235" t="s">
        <v>387</v>
      </c>
      <c r="G78" s="235">
        <v>26</v>
      </c>
      <c r="H78" s="235">
        <v>51</v>
      </c>
      <c r="I78" s="235" t="s">
        <v>447</v>
      </c>
    </row>
    <row r="79" spans="2:9" ht="15.75">
      <c r="B79" s="232">
        <v>7</v>
      </c>
      <c r="C79" s="239" t="s">
        <v>69</v>
      </c>
      <c r="D79" s="232" t="s">
        <v>441</v>
      </c>
      <c r="E79" s="235">
        <v>47</v>
      </c>
      <c r="F79" s="235" t="s">
        <v>387</v>
      </c>
      <c r="G79" s="235">
        <v>25</v>
      </c>
      <c r="H79" s="235">
        <v>71</v>
      </c>
      <c r="I79" s="235" t="s">
        <v>447</v>
      </c>
    </row>
    <row r="80" spans="2:9" ht="15.75">
      <c r="B80" s="232">
        <v>8</v>
      </c>
      <c r="C80" s="239" t="s">
        <v>74</v>
      </c>
      <c r="D80" s="232" t="s">
        <v>441</v>
      </c>
      <c r="E80" s="235">
        <v>47</v>
      </c>
      <c r="F80" s="235" t="s">
        <v>387</v>
      </c>
      <c r="G80" s="235">
        <v>25</v>
      </c>
      <c r="H80" s="235">
        <v>65</v>
      </c>
      <c r="I80" s="235" t="s">
        <v>447</v>
      </c>
    </row>
    <row r="81" spans="2:9" ht="15.75">
      <c r="B81" s="232">
        <v>9</v>
      </c>
      <c r="C81" s="239" t="s">
        <v>167</v>
      </c>
      <c r="D81" s="232" t="s">
        <v>453</v>
      </c>
      <c r="E81" s="235">
        <v>46</v>
      </c>
      <c r="F81" s="235" t="s">
        <v>387</v>
      </c>
      <c r="G81" s="235">
        <v>26</v>
      </c>
      <c r="H81" s="235">
        <v>78</v>
      </c>
      <c r="I81" s="235" t="s">
        <v>440</v>
      </c>
    </row>
    <row r="82" spans="2:9" ht="15.75">
      <c r="B82" s="232">
        <v>10</v>
      </c>
      <c r="C82" s="239" t="s">
        <v>363</v>
      </c>
      <c r="D82" s="232" t="s">
        <v>442</v>
      </c>
      <c r="E82" s="235">
        <v>46</v>
      </c>
      <c r="F82" s="235" t="s">
        <v>387</v>
      </c>
      <c r="G82" s="235">
        <v>26</v>
      </c>
      <c r="H82" s="235">
        <v>64</v>
      </c>
      <c r="I82" s="235" t="s">
        <v>440</v>
      </c>
    </row>
    <row r="83" spans="2:9" ht="15.75">
      <c r="B83" s="232">
        <v>11</v>
      </c>
      <c r="C83" s="239" t="s">
        <v>78</v>
      </c>
      <c r="D83" s="232" t="s">
        <v>441</v>
      </c>
      <c r="E83" s="235">
        <v>46</v>
      </c>
      <c r="F83" s="235" t="s">
        <v>387</v>
      </c>
      <c r="G83" s="235">
        <v>24</v>
      </c>
      <c r="H83" s="235">
        <v>82</v>
      </c>
      <c r="I83" s="235" t="s">
        <v>440</v>
      </c>
    </row>
    <row r="84" spans="2:9" ht="15.75">
      <c r="B84" s="232">
        <v>12</v>
      </c>
      <c r="C84" s="239" t="s">
        <v>68</v>
      </c>
      <c r="D84" s="232" t="s">
        <v>442</v>
      </c>
      <c r="E84" s="235">
        <v>46</v>
      </c>
      <c r="F84" s="235" t="s">
        <v>387</v>
      </c>
      <c r="G84" s="235">
        <v>24</v>
      </c>
      <c r="H84" s="235">
        <v>73</v>
      </c>
      <c r="I84" s="235" t="s">
        <v>440</v>
      </c>
    </row>
    <row r="85" spans="2:9" ht="15.75">
      <c r="B85" s="232">
        <v>13</v>
      </c>
      <c r="C85" s="239" t="s">
        <v>75</v>
      </c>
      <c r="D85" s="232" t="s">
        <v>442</v>
      </c>
      <c r="E85" s="235">
        <v>45</v>
      </c>
      <c r="F85" s="235" t="s">
        <v>387</v>
      </c>
      <c r="G85" s="235">
        <v>25</v>
      </c>
      <c r="H85" s="235">
        <v>75</v>
      </c>
      <c r="I85" s="235" t="s">
        <v>440</v>
      </c>
    </row>
    <row r="86" spans="2:9" ht="15.75">
      <c r="B86" s="232">
        <v>14</v>
      </c>
      <c r="C86" s="239" t="s">
        <v>250</v>
      </c>
      <c r="D86" s="232" t="s">
        <v>441</v>
      </c>
      <c r="E86" s="235">
        <v>45</v>
      </c>
      <c r="F86" s="235" t="s">
        <v>387</v>
      </c>
      <c r="G86" s="235">
        <v>24</v>
      </c>
      <c r="H86" s="235">
        <v>75</v>
      </c>
      <c r="I86" s="235" t="s">
        <v>440</v>
      </c>
    </row>
    <row r="87" spans="2:9" ht="15.75">
      <c r="B87" s="232">
        <v>15</v>
      </c>
      <c r="C87" s="239" t="s">
        <v>63</v>
      </c>
      <c r="D87" s="232" t="s">
        <v>350</v>
      </c>
      <c r="E87" s="235">
        <v>44</v>
      </c>
      <c r="F87" s="235" t="s">
        <v>387</v>
      </c>
      <c r="G87" s="235">
        <v>24</v>
      </c>
      <c r="H87" s="235">
        <v>49</v>
      </c>
      <c r="I87" s="235" t="s">
        <v>440</v>
      </c>
    </row>
    <row r="88" spans="2:8" ht="15.75">
      <c r="B88" s="232">
        <v>16</v>
      </c>
      <c r="C88" s="239" t="s">
        <v>77</v>
      </c>
      <c r="D88" s="232" t="s">
        <v>350</v>
      </c>
      <c r="E88" s="235">
        <v>43</v>
      </c>
      <c r="F88" s="235" t="s">
        <v>387</v>
      </c>
      <c r="G88" s="235">
        <v>23</v>
      </c>
      <c r="H88" s="235">
        <v>56</v>
      </c>
    </row>
    <row r="89" spans="2:8" ht="15.75">
      <c r="B89" s="232">
        <v>17</v>
      </c>
      <c r="C89" s="239" t="s">
        <v>70</v>
      </c>
      <c r="D89" s="232" t="s">
        <v>442</v>
      </c>
      <c r="E89" s="235">
        <v>42</v>
      </c>
      <c r="F89" s="235" t="s">
        <v>387</v>
      </c>
      <c r="G89" s="235">
        <v>24</v>
      </c>
      <c r="H89" s="235">
        <v>65</v>
      </c>
    </row>
    <row r="90" spans="2:8" ht="15.75">
      <c r="B90" s="232">
        <v>18</v>
      </c>
      <c r="C90" s="239" t="s">
        <v>364</v>
      </c>
      <c r="D90" s="232" t="s">
        <v>349</v>
      </c>
      <c r="E90" s="235">
        <v>42</v>
      </c>
      <c r="F90" s="235" t="s">
        <v>387</v>
      </c>
      <c r="G90" s="235">
        <v>23</v>
      </c>
      <c r="H90" s="235">
        <v>60</v>
      </c>
    </row>
    <row r="91" spans="2:8" ht="15.75">
      <c r="B91" s="232">
        <v>19</v>
      </c>
      <c r="C91" s="239" t="s">
        <v>76</v>
      </c>
      <c r="D91" s="232" t="s">
        <v>350</v>
      </c>
      <c r="E91" s="235">
        <v>42</v>
      </c>
      <c r="F91" s="235" t="s">
        <v>387</v>
      </c>
      <c r="G91" s="235">
        <v>22</v>
      </c>
      <c r="H91" s="235">
        <v>52</v>
      </c>
    </row>
    <row r="92" spans="2:8" ht="15.75">
      <c r="B92" s="232">
        <v>20</v>
      </c>
      <c r="C92" s="239" t="s">
        <v>71</v>
      </c>
      <c r="D92" s="232" t="s">
        <v>442</v>
      </c>
      <c r="E92" s="235">
        <v>41</v>
      </c>
      <c r="F92" s="235" t="s">
        <v>387</v>
      </c>
      <c r="G92" s="235">
        <v>23</v>
      </c>
      <c r="H92" s="235">
        <v>64</v>
      </c>
    </row>
    <row r="93" spans="1:8" ht="15.75">
      <c r="A93" s="232" t="s">
        <v>460</v>
      </c>
      <c r="B93" s="232">
        <v>1</v>
      </c>
      <c r="C93" s="239" t="s">
        <v>369</v>
      </c>
      <c r="D93" s="232" t="s">
        <v>442</v>
      </c>
      <c r="E93" s="235">
        <v>32</v>
      </c>
      <c r="F93" s="235" t="s">
        <v>387</v>
      </c>
      <c r="G93" s="235">
        <v>19</v>
      </c>
      <c r="H93" s="235">
        <v>33</v>
      </c>
    </row>
    <row r="94" spans="1:8" ht="15.75">
      <c r="A94" s="232" t="s">
        <v>461</v>
      </c>
      <c r="B94" s="232">
        <v>1</v>
      </c>
      <c r="C94" s="239" t="s">
        <v>360</v>
      </c>
      <c r="D94" s="232" t="s">
        <v>349</v>
      </c>
      <c r="E94" s="235">
        <v>42</v>
      </c>
      <c r="F94" s="235" t="s">
        <v>387</v>
      </c>
      <c r="G94" s="235">
        <v>23</v>
      </c>
      <c r="H94" s="235">
        <v>47</v>
      </c>
    </row>
    <row r="95" spans="2:8" ht="15.75">
      <c r="B95" s="232">
        <v>2</v>
      </c>
      <c r="C95" s="239" t="s">
        <v>462</v>
      </c>
      <c r="D95" s="232" t="s">
        <v>349</v>
      </c>
      <c r="E95" s="235">
        <v>19</v>
      </c>
      <c r="F95" s="235" t="s">
        <v>387</v>
      </c>
      <c r="G95" s="235">
        <v>12</v>
      </c>
      <c r="H95" s="235">
        <v>19</v>
      </c>
    </row>
    <row r="96" spans="1:8" ht="15.75">
      <c r="A96" s="232" t="s">
        <v>463</v>
      </c>
      <c r="B96" s="232">
        <v>1</v>
      </c>
      <c r="C96" s="239" t="s">
        <v>54</v>
      </c>
      <c r="D96" s="232" t="s">
        <v>442</v>
      </c>
      <c r="E96" s="235">
        <v>41</v>
      </c>
      <c r="F96" s="235" t="s">
        <v>387</v>
      </c>
      <c r="G96" s="235">
        <v>22</v>
      </c>
      <c r="H96" s="235">
        <v>62</v>
      </c>
    </row>
    <row r="97" spans="2:8" ht="15.75">
      <c r="B97" s="232">
        <v>2</v>
      </c>
      <c r="C97" s="239" t="s">
        <v>52</v>
      </c>
      <c r="D97" s="232" t="s">
        <v>442</v>
      </c>
      <c r="E97" s="235">
        <v>40</v>
      </c>
      <c r="F97" s="235" t="s">
        <v>387</v>
      </c>
      <c r="G97" s="235">
        <v>21</v>
      </c>
      <c r="H97" s="235">
        <v>56</v>
      </c>
    </row>
    <row r="98" spans="1:8" ht="15.75">
      <c r="A98" s="232" t="s">
        <v>8</v>
      </c>
      <c r="B98" s="232">
        <v>1</v>
      </c>
      <c r="C98" s="239" t="s">
        <v>50</v>
      </c>
      <c r="D98" s="232" t="s">
        <v>349</v>
      </c>
      <c r="E98" s="235">
        <v>42</v>
      </c>
      <c r="F98" s="235" t="s">
        <v>387</v>
      </c>
      <c r="G98" s="235">
        <v>22</v>
      </c>
      <c r="H98" s="235">
        <v>62</v>
      </c>
    </row>
    <row r="99" spans="2:8" ht="15.75">
      <c r="B99" s="232">
        <v>2</v>
      </c>
      <c r="C99" s="239" t="s">
        <v>51</v>
      </c>
      <c r="D99" s="232" t="s">
        <v>442</v>
      </c>
      <c r="E99" s="235">
        <v>38</v>
      </c>
      <c r="F99" s="235" t="s">
        <v>387</v>
      </c>
      <c r="G99" s="235">
        <v>23</v>
      </c>
      <c r="H99" s="235">
        <v>37</v>
      </c>
    </row>
    <row r="100" spans="1:9" ht="15.75">
      <c r="A100" s="232" t="s">
        <v>464</v>
      </c>
      <c r="B100" s="232">
        <v>1</v>
      </c>
      <c r="C100" s="239" t="s">
        <v>46</v>
      </c>
      <c r="D100" s="232" t="s">
        <v>442</v>
      </c>
      <c r="E100" s="235">
        <v>45</v>
      </c>
      <c r="F100" s="235" t="s">
        <v>387</v>
      </c>
      <c r="G100" s="235">
        <v>23</v>
      </c>
      <c r="H100" s="235">
        <v>54</v>
      </c>
      <c r="I100" s="235" t="s">
        <v>440</v>
      </c>
    </row>
    <row r="101" spans="1:9" ht="15.75">
      <c r="A101" s="232" t="s">
        <v>465</v>
      </c>
      <c r="B101" s="232">
        <v>1</v>
      </c>
      <c r="C101" s="239" t="s">
        <v>37</v>
      </c>
      <c r="D101" s="232" t="s">
        <v>442</v>
      </c>
      <c r="E101" s="235">
        <v>46</v>
      </c>
      <c r="F101" s="235" t="s">
        <v>387</v>
      </c>
      <c r="G101" s="235">
        <v>24</v>
      </c>
      <c r="H101" s="235">
        <v>65</v>
      </c>
      <c r="I101" s="235" t="s">
        <v>440</v>
      </c>
    </row>
    <row r="102" spans="2:8" ht="15.75">
      <c r="B102" s="232">
        <v>2</v>
      </c>
      <c r="C102" s="239" t="s">
        <v>39</v>
      </c>
      <c r="D102" s="232" t="s">
        <v>350</v>
      </c>
      <c r="E102" s="235">
        <v>38</v>
      </c>
      <c r="F102" s="235" t="s">
        <v>387</v>
      </c>
      <c r="G102" s="235">
        <v>19</v>
      </c>
      <c r="H102" s="235">
        <v>31</v>
      </c>
    </row>
    <row r="103" spans="2:8" ht="15.75">
      <c r="B103" s="232">
        <v>3</v>
      </c>
      <c r="C103" s="239" t="s">
        <v>35</v>
      </c>
      <c r="D103" s="232" t="s">
        <v>350</v>
      </c>
      <c r="E103" s="235">
        <v>36</v>
      </c>
      <c r="F103" s="235" t="s">
        <v>387</v>
      </c>
      <c r="G103" s="235">
        <v>21</v>
      </c>
      <c r="H103" s="235">
        <v>29</v>
      </c>
    </row>
    <row r="104" spans="2:8" ht="15.75">
      <c r="B104" s="232">
        <v>4</v>
      </c>
      <c r="C104" s="239" t="s">
        <v>40</v>
      </c>
      <c r="D104" s="232" t="s">
        <v>349</v>
      </c>
      <c r="E104" s="235">
        <v>36</v>
      </c>
      <c r="F104" s="235" t="s">
        <v>387</v>
      </c>
      <c r="G104" s="235">
        <v>19</v>
      </c>
      <c r="H104" s="235">
        <v>39</v>
      </c>
    </row>
    <row r="105" spans="2:8" ht="15.75">
      <c r="B105" s="232">
        <v>5</v>
      </c>
      <c r="C105" s="239" t="s">
        <v>296</v>
      </c>
      <c r="D105" s="232" t="s">
        <v>350</v>
      </c>
      <c r="E105" s="235">
        <v>29</v>
      </c>
      <c r="F105" s="235" t="s">
        <v>387</v>
      </c>
      <c r="G105" s="235">
        <v>15</v>
      </c>
      <c r="H105" s="235">
        <v>26</v>
      </c>
    </row>
    <row r="106" spans="2:8" ht="15.75">
      <c r="B106" s="232">
        <v>6</v>
      </c>
      <c r="C106" s="239" t="s">
        <v>42</v>
      </c>
      <c r="D106" s="232" t="s">
        <v>349</v>
      </c>
      <c r="E106" s="235">
        <v>23</v>
      </c>
      <c r="F106" s="235" t="s">
        <v>387</v>
      </c>
      <c r="G106" s="235">
        <v>14</v>
      </c>
      <c r="H106" s="235">
        <v>15</v>
      </c>
    </row>
    <row r="107" spans="2:8" ht="15.75">
      <c r="B107" s="232">
        <v>7</v>
      </c>
      <c r="C107" s="239" t="s">
        <v>136</v>
      </c>
      <c r="D107" s="232" t="s">
        <v>349</v>
      </c>
      <c r="E107" s="235">
        <v>23</v>
      </c>
      <c r="F107" s="235" t="s">
        <v>387</v>
      </c>
      <c r="G107" s="235">
        <v>13</v>
      </c>
      <c r="H107" s="235">
        <v>22</v>
      </c>
    </row>
    <row r="109" spans="1:7" ht="15.75">
      <c r="A109" s="232" t="s">
        <v>466</v>
      </c>
      <c r="B109" s="232">
        <v>1</v>
      </c>
      <c r="C109" s="239" t="s">
        <v>441</v>
      </c>
      <c r="E109" s="235">
        <v>94</v>
      </c>
      <c r="F109" s="235" t="s">
        <v>387</v>
      </c>
      <c r="G109" s="235">
        <v>51</v>
      </c>
    </row>
    <row r="110" spans="2:7" ht="15.75">
      <c r="B110" s="232">
        <v>2</v>
      </c>
      <c r="C110" s="239" t="s">
        <v>442</v>
      </c>
      <c r="E110" s="235">
        <v>93</v>
      </c>
      <c r="F110" s="235" t="s">
        <v>387</v>
      </c>
      <c r="G110" s="235">
        <v>50</v>
      </c>
    </row>
    <row r="111" spans="2:7" ht="15.75">
      <c r="B111" s="232">
        <v>3</v>
      </c>
      <c r="C111" s="239" t="s">
        <v>349</v>
      </c>
      <c r="E111" s="235">
        <v>87</v>
      </c>
      <c r="F111" s="235" t="s">
        <v>387</v>
      </c>
      <c r="G111" s="235">
        <v>49</v>
      </c>
    </row>
    <row r="112" spans="2:7" ht="15.75">
      <c r="B112" s="232">
        <v>4</v>
      </c>
      <c r="C112" s="239" t="s">
        <v>350</v>
      </c>
      <c r="E112" s="235">
        <v>86</v>
      </c>
      <c r="F112" s="235" t="s">
        <v>387</v>
      </c>
      <c r="G112" s="235">
        <v>49</v>
      </c>
    </row>
    <row r="114" spans="1:7" ht="15.75">
      <c r="A114" s="232" t="s">
        <v>467</v>
      </c>
      <c r="B114" s="232">
        <v>1</v>
      </c>
      <c r="C114" s="239" t="s">
        <v>442</v>
      </c>
      <c r="E114" s="235">
        <v>91</v>
      </c>
      <c r="F114" s="235" t="s">
        <v>387</v>
      </c>
      <c r="G114" s="235">
        <v>47</v>
      </c>
    </row>
    <row r="115" spans="2:7" ht="15.75">
      <c r="B115" s="232">
        <v>2</v>
      </c>
      <c r="C115" s="239" t="s">
        <v>350</v>
      </c>
      <c r="E115" s="235">
        <v>74</v>
      </c>
      <c r="F115" s="235" t="s">
        <v>387</v>
      </c>
      <c r="G115" s="235">
        <v>40</v>
      </c>
    </row>
    <row r="116" spans="2:7" ht="15.75">
      <c r="B116" s="232">
        <v>3</v>
      </c>
      <c r="C116" s="239" t="s">
        <v>349</v>
      </c>
      <c r="E116" s="235">
        <v>59</v>
      </c>
      <c r="F116" s="235" t="s">
        <v>387</v>
      </c>
      <c r="G116" s="235">
        <v>33</v>
      </c>
    </row>
    <row r="118" spans="1:7" ht="15.75">
      <c r="A118" s="232" t="s">
        <v>468</v>
      </c>
      <c r="B118" s="232">
        <v>1</v>
      </c>
      <c r="C118" s="239" t="s">
        <v>442</v>
      </c>
      <c r="E118" s="235">
        <v>142</v>
      </c>
      <c r="F118" s="235" t="s">
        <v>387</v>
      </c>
      <c r="G118" s="235">
        <v>78</v>
      </c>
    </row>
    <row r="119" spans="2:7" ht="15.75">
      <c r="B119" s="232">
        <v>2</v>
      </c>
      <c r="C119" s="239" t="s">
        <v>441</v>
      </c>
      <c r="E119" s="235">
        <v>142</v>
      </c>
      <c r="F119" s="235" t="s">
        <v>387</v>
      </c>
      <c r="G119" s="235">
        <v>76</v>
      </c>
    </row>
    <row r="120" spans="2:7" ht="15.75">
      <c r="B120" s="232">
        <v>3</v>
      </c>
      <c r="C120" s="239" t="s">
        <v>350</v>
      </c>
      <c r="E120" s="235">
        <v>137</v>
      </c>
      <c r="F120" s="235" t="s">
        <v>387</v>
      </c>
      <c r="G120" s="235">
        <v>74</v>
      </c>
    </row>
    <row r="121" spans="2:7" ht="15.75">
      <c r="B121" s="232">
        <v>4</v>
      </c>
      <c r="C121" s="239" t="s">
        <v>349</v>
      </c>
      <c r="E121" s="235">
        <v>131</v>
      </c>
      <c r="F121" s="235" t="s">
        <v>387</v>
      </c>
      <c r="G121" s="235">
        <v>70</v>
      </c>
    </row>
    <row r="123" spans="1:7" ht="15.75">
      <c r="A123" s="232" t="s">
        <v>5</v>
      </c>
      <c r="B123" s="232">
        <v>1</v>
      </c>
      <c r="C123" s="239" t="s">
        <v>442</v>
      </c>
      <c r="E123" s="235">
        <v>82</v>
      </c>
      <c r="F123" s="235" t="s">
        <v>387</v>
      </c>
      <c r="G123" s="235">
        <v>43</v>
      </c>
    </row>
    <row r="124" spans="2:7" ht="15.75">
      <c r="B124" s="232">
        <v>2</v>
      </c>
      <c r="C124" s="239" t="s">
        <v>349</v>
      </c>
      <c r="E124" s="235">
        <v>61</v>
      </c>
      <c r="F124" s="235" t="s">
        <v>387</v>
      </c>
      <c r="G124" s="235">
        <v>35</v>
      </c>
    </row>
  </sheetData>
  <sheetProtection selectLockedCells="1" selectUnlockedCells="1"/>
  <printOptions/>
  <pageMargins left="0.7868055555555555" right="0" top="0" bottom="0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Z172"/>
  <sheetViews>
    <sheetView workbookViewId="0" topLeftCell="A1">
      <selection activeCell="A1" sqref="A1"/>
    </sheetView>
  </sheetViews>
  <sheetFormatPr defaultColWidth="9.140625" defaultRowHeight="15"/>
  <cols>
    <col min="1" max="1" width="3.00390625" style="152" bestFit="1" customWidth="1"/>
    <col min="2" max="2" width="19.421875" style="152" bestFit="1" customWidth="1"/>
    <col min="3" max="3" width="14.140625" style="152" bestFit="1" customWidth="1"/>
    <col min="4" max="4" width="6.421875" style="152" bestFit="1" customWidth="1"/>
    <col min="5" max="5" width="2.7109375" style="152" bestFit="1" customWidth="1"/>
    <col min="6" max="6" width="3.00390625" style="152" bestFit="1" customWidth="1"/>
    <col min="7" max="7" width="2.7109375" style="152" bestFit="1" customWidth="1"/>
    <col min="8" max="8" width="3.00390625" style="152" bestFit="1" customWidth="1"/>
    <col min="9" max="9" width="2.7109375" style="152" bestFit="1" customWidth="1"/>
    <col min="10" max="10" width="3.00390625" style="152" bestFit="1" customWidth="1"/>
    <col min="11" max="11" width="2.7109375" style="152" bestFit="1" customWidth="1"/>
    <col min="12" max="12" width="3.00390625" style="152" bestFit="1" customWidth="1"/>
    <col min="13" max="13" width="2.7109375" style="152" bestFit="1" customWidth="1"/>
    <col min="14" max="14" width="3.00390625" style="152" bestFit="1" customWidth="1"/>
    <col min="15" max="15" width="2.7109375" style="152" bestFit="1" customWidth="1"/>
    <col min="16" max="16" width="3.00390625" style="152" bestFit="1" customWidth="1"/>
    <col min="17" max="17" width="2.7109375" style="152" bestFit="1" customWidth="1"/>
    <col min="18" max="18" width="3.00390625" style="152" bestFit="1" customWidth="1"/>
    <col min="19" max="19" width="2.7109375" style="152" bestFit="1" customWidth="1"/>
    <col min="20" max="20" width="3.00390625" style="152" bestFit="1" customWidth="1"/>
    <col min="21" max="21" width="9.140625" style="152" customWidth="1"/>
    <col min="22" max="22" width="7.57421875" style="152" bestFit="1" customWidth="1"/>
    <col min="23" max="23" width="1.8515625" style="152" bestFit="1" customWidth="1"/>
    <col min="24" max="24" width="3.00390625" style="152" bestFit="1" customWidth="1"/>
    <col min="25" max="26" width="9.140625" style="153" customWidth="1"/>
    <col min="27" max="16384" width="9.140625" style="152" customWidth="1"/>
  </cols>
  <sheetData>
    <row r="1" ht="15.75" thickBot="1">
      <c r="A1" s="152" t="s">
        <v>382</v>
      </c>
    </row>
    <row r="2" spans="2:25" ht="15">
      <c r="B2" s="154" t="s">
        <v>383</v>
      </c>
      <c r="E2" s="155">
        <v>1</v>
      </c>
      <c r="F2" s="156"/>
      <c r="G2" s="155">
        <v>2</v>
      </c>
      <c r="H2" s="156"/>
      <c r="I2" s="155">
        <v>3</v>
      </c>
      <c r="J2" s="156"/>
      <c r="K2" s="155">
        <v>4</v>
      </c>
      <c r="L2" s="156"/>
      <c r="M2" s="155">
        <v>5</v>
      </c>
      <c r="N2" s="156"/>
      <c r="O2" s="155">
        <v>6</v>
      </c>
      <c r="P2" s="156"/>
      <c r="Q2" s="155">
        <v>7</v>
      </c>
      <c r="R2" s="156"/>
      <c r="S2" s="155">
        <v>8</v>
      </c>
      <c r="T2" s="156"/>
      <c r="U2" s="157"/>
      <c r="V2" s="158" t="s">
        <v>384</v>
      </c>
      <c r="W2" s="159"/>
      <c r="X2" s="160"/>
      <c r="Y2" s="161"/>
    </row>
    <row r="3" spans="1:26" ht="15">
      <c r="A3" s="162"/>
      <c r="B3" s="162" t="s">
        <v>17</v>
      </c>
      <c r="C3" s="162" t="s">
        <v>18</v>
      </c>
      <c r="D3" s="162" t="s">
        <v>21</v>
      </c>
      <c r="E3" s="163" t="s">
        <v>385</v>
      </c>
      <c r="F3" s="163" t="s">
        <v>386</v>
      </c>
      <c r="G3" s="163" t="s">
        <v>385</v>
      </c>
      <c r="H3" s="163" t="s">
        <v>386</v>
      </c>
      <c r="I3" s="163" t="s">
        <v>385</v>
      </c>
      <c r="J3" s="163" t="s">
        <v>386</v>
      </c>
      <c r="K3" s="163" t="s">
        <v>385</v>
      </c>
      <c r="L3" s="163" t="s">
        <v>386</v>
      </c>
      <c r="M3" s="163" t="s">
        <v>385</v>
      </c>
      <c r="N3" s="163" t="s">
        <v>386</v>
      </c>
      <c r="O3" s="163" t="s">
        <v>385</v>
      </c>
      <c r="P3" s="163" t="s">
        <v>386</v>
      </c>
      <c r="Q3" s="163" t="s">
        <v>385</v>
      </c>
      <c r="R3" s="163" t="s">
        <v>386</v>
      </c>
      <c r="S3" s="163" t="s">
        <v>385</v>
      </c>
      <c r="T3" s="163" t="s">
        <v>386</v>
      </c>
      <c r="U3" s="164"/>
      <c r="V3" s="165" t="s">
        <v>385</v>
      </c>
      <c r="W3" s="166" t="s">
        <v>387</v>
      </c>
      <c r="X3" s="167" t="s">
        <v>386</v>
      </c>
      <c r="Y3" s="168" t="s">
        <v>31</v>
      </c>
      <c r="Z3" s="169" t="s">
        <v>388</v>
      </c>
    </row>
    <row r="4" spans="1:26" ht="15">
      <c r="A4" s="162">
        <v>1</v>
      </c>
      <c r="B4" s="162" t="s">
        <v>62</v>
      </c>
      <c r="C4" s="162" t="s">
        <v>389</v>
      </c>
      <c r="D4" s="170" t="s">
        <v>383</v>
      </c>
      <c r="E4" s="171">
        <v>6</v>
      </c>
      <c r="F4" s="171">
        <v>3</v>
      </c>
      <c r="G4" s="171">
        <v>6</v>
      </c>
      <c r="H4" s="171">
        <v>3</v>
      </c>
      <c r="I4" s="171">
        <v>6</v>
      </c>
      <c r="J4" s="171">
        <v>5</v>
      </c>
      <c r="K4" s="171">
        <v>6</v>
      </c>
      <c r="L4" s="171">
        <v>2</v>
      </c>
      <c r="M4" s="171">
        <v>6</v>
      </c>
      <c r="N4" s="171">
        <v>5</v>
      </c>
      <c r="O4" s="171">
        <v>5</v>
      </c>
      <c r="P4" s="171">
        <v>3</v>
      </c>
      <c r="Q4" s="171">
        <v>6</v>
      </c>
      <c r="R4" s="171">
        <v>4</v>
      </c>
      <c r="S4" s="171">
        <v>6</v>
      </c>
      <c r="T4" s="171">
        <v>1</v>
      </c>
      <c r="U4" s="172"/>
      <c r="V4" s="173">
        <f aca="true" t="shared" si="0" ref="V4:V20">E4+G4+I4+K4+M4+O4+Q4+S4</f>
        <v>47</v>
      </c>
      <c r="W4" s="174" t="s">
        <v>387</v>
      </c>
      <c r="X4" s="175">
        <f aca="true" t="shared" si="1" ref="X4:X20">F4+H4+J4+L4+N4+P4+R4+T4</f>
        <v>26</v>
      </c>
      <c r="Y4" s="176">
        <v>76</v>
      </c>
      <c r="Z4" s="153" t="s">
        <v>9</v>
      </c>
    </row>
    <row r="5" spans="1:26" ht="15">
      <c r="A5" s="162">
        <v>2</v>
      </c>
      <c r="B5" s="162" t="s">
        <v>74</v>
      </c>
      <c r="C5" s="162" t="s">
        <v>123</v>
      </c>
      <c r="D5" s="170" t="s">
        <v>383</v>
      </c>
      <c r="E5" s="171">
        <v>6</v>
      </c>
      <c r="F5" s="171">
        <v>3</v>
      </c>
      <c r="G5" s="171">
        <v>6</v>
      </c>
      <c r="H5" s="171">
        <v>3</v>
      </c>
      <c r="I5" s="171">
        <v>6</v>
      </c>
      <c r="J5" s="171">
        <v>5</v>
      </c>
      <c r="K5" s="171">
        <v>5</v>
      </c>
      <c r="L5" s="171">
        <v>2</v>
      </c>
      <c r="M5" s="171">
        <v>6</v>
      </c>
      <c r="N5" s="171">
        <v>5</v>
      </c>
      <c r="O5" s="171">
        <v>6</v>
      </c>
      <c r="P5" s="171">
        <v>3</v>
      </c>
      <c r="Q5" s="171">
        <v>6</v>
      </c>
      <c r="R5" s="171">
        <v>4</v>
      </c>
      <c r="S5" s="171">
        <v>6</v>
      </c>
      <c r="T5" s="171">
        <v>1</v>
      </c>
      <c r="U5" s="172"/>
      <c r="V5" s="173">
        <f t="shared" si="0"/>
        <v>47</v>
      </c>
      <c r="W5" s="174" t="s">
        <v>387</v>
      </c>
      <c r="X5" s="175">
        <f t="shared" si="1"/>
        <v>26</v>
      </c>
      <c r="Y5" s="176">
        <v>63</v>
      </c>
      <c r="Z5" s="153" t="s">
        <v>9</v>
      </c>
    </row>
    <row r="6" spans="1:26" ht="15">
      <c r="A6" s="162">
        <v>3</v>
      </c>
      <c r="B6" s="162" t="s">
        <v>63</v>
      </c>
      <c r="C6" s="162" t="s">
        <v>390</v>
      </c>
      <c r="D6" s="170" t="s">
        <v>383</v>
      </c>
      <c r="E6" s="171">
        <v>6</v>
      </c>
      <c r="F6" s="171">
        <v>3</v>
      </c>
      <c r="G6" s="171">
        <v>6</v>
      </c>
      <c r="H6" s="171">
        <v>3</v>
      </c>
      <c r="I6" s="171">
        <v>6</v>
      </c>
      <c r="J6" s="171">
        <v>5</v>
      </c>
      <c r="K6" s="171">
        <v>5</v>
      </c>
      <c r="L6" s="171">
        <v>2</v>
      </c>
      <c r="M6" s="171">
        <v>6</v>
      </c>
      <c r="N6" s="171">
        <v>5</v>
      </c>
      <c r="O6" s="171">
        <v>6</v>
      </c>
      <c r="P6" s="171">
        <v>3</v>
      </c>
      <c r="Q6" s="171">
        <v>6</v>
      </c>
      <c r="R6" s="171">
        <v>4</v>
      </c>
      <c r="S6" s="171">
        <v>6</v>
      </c>
      <c r="T6" s="171">
        <v>1</v>
      </c>
      <c r="U6" s="172"/>
      <c r="V6" s="173">
        <f t="shared" si="0"/>
        <v>47</v>
      </c>
      <c r="W6" s="174" t="s">
        <v>387</v>
      </c>
      <c r="X6" s="175">
        <f t="shared" si="1"/>
        <v>26</v>
      </c>
      <c r="Y6" s="176">
        <v>58</v>
      </c>
      <c r="Z6" s="153" t="s">
        <v>9</v>
      </c>
    </row>
    <row r="7" spans="1:26" ht="15">
      <c r="A7" s="162">
        <v>4</v>
      </c>
      <c r="B7" s="162" t="s">
        <v>64</v>
      </c>
      <c r="C7" s="162" t="s">
        <v>391</v>
      </c>
      <c r="D7" s="170" t="s">
        <v>383</v>
      </c>
      <c r="E7" s="170">
        <v>6</v>
      </c>
      <c r="F7" s="170">
        <v>3</v>
      </c>
      <c r="G7" s="170">
        <v>6</v>
      </c>
      <c r="H7" s="170">
        <v>3</v>
      </c>
      <c r="I7" s="170">
        <v>6</v>
      </c>
      <c r="J7" s="170">
        <v>5</v>
      </c>
      <c r="K7" s="170">
        <v>6</v>
      </c>
      <c r="L7" s="170">
        <v>2</v>
      </c>
      <c r="M7" s="170">
        <v>5</v>
      </c>
      <c r="N7" s="170">
        <v>4</v>
      </c>
      <c r="O7" s="170">
        <v>6</v>
      </c>
      <c r="P7" s="170">
        <v>3</v>
      </c>
      <c r="Q7" s="170">
        <v>6</v>
      </c>
      <c r="R7" s="170">
        <v>4</v>
      </c>
      <c r="S7" s="170">
        <v>6</v>
      </c>
      <c r="T7" s="170">
        <v>1</v>
      </c>
      <c r="U7" s="177"/>
      <c r="V7" s="173">
        <f t="shared" si="0"/>
        <v>47</v>
      </c>
      <c r="W7" s="174" t="s">
        <v>387</v>
      </c>
      <c r="X7" s="175">
        <f t="shared" si="1"/>
        <v>25</v>
      </c>
      <c r="Y7" s="178">
        <v>74</v>
      </c>
      <c r="Z7" s="153" t="s">
        <v>9</v>
      </c>
    </row>
    <row r="8" spans="1:26" ht="15">
      <c r="A8" s="162">
        <v>5</v>
      </c>
      <c r="B8" s="162" t="s">
        <v>250</v>
      </c>
      <c r="C8" s="162" t="s">
        <v>123</v>
      </c>
      <c r="D8" s="170" t="s">
        <v>383</v>
      </c>
      <c r="E8" s="171">
        <v>6</v>
      </c>
      <c r="F8" s="171">
        <v>3</v>
      </c>
      <c r="G8" s="171">
        <v>6</v>
      </c>
      <c r="H8" s="171">
        <v>3</v>
      </c>
      <c r="I8" s="171">
        <v>6</v>
      </c>
      <c r="J8" s="171">
        <v>5</v>
      </c>
      <c r="K8" s="171">
        <v>6</v>
      </c>
      <c r="L8" s="171">
        <v>2</v>
      </c>
      <c r="M8" s="171">
        <v>5</v>
      </c>
      <c r="N8" s="171">
        <v>5</v>
      </c>
      <c r="O8" s="171">
        <v>6</v>
      </c>
      <c r="P8" s="171">
        <v>3</v>
      </c>
      <c r="Q8" s="171">
        <v>5</v>
      </c>
      <c r="R8" s="171">
        <v>4</v>
      </c>
      <c r="S8" s="171">
        <v>6</v>
      </c>
      <c r="T8" s="171">
        <v>1</v>
      </c>
      <c r="U8" s="172"/>
      <c r="V8" s="173">
        <f t="shared" si="0"/>
        <v>46</v>
      </c>
      <c r="W8" s="174" t="s">
        <v>387</v>
      </c>
      <c r="X8" s="175">
        <f t="shared" si="1"/>
        <v>26</v>
      </c>
      <c r="Y8" s="176">
        <v>79</v>
      </c>
      <c r="Z8" s="153" t="s">
        <v>9</v>
      </c>
    </row>
    <row r="9" spans="1:26" ht="15">
      <c r="A9" s="162">
        <v>6</v>
      </c>
      <c r="B9" s="162" t="s">
        <v>78</v>
      </c>
      <c r="C9" s="162" t="s">
        <v>123</v>
      </c>
      <c r="D9" s="170" t="s">
        <v>383</v>
      </c>
      <c r="E9" s="171">
        <v>6</v>
      </c>
      <c r="F9" s="171">
        <v>3</v>
      </c>
      <c r="G9" s="171">
        <v>6</v>
      </c>
      <c r="H9" s="171">
        <v>3</v>
      </c>
      <c r="I9" s="171">
        <v>5</v>
      </c>
      <c r="J9" s="171">
        <v>5</v>
      </c>
      <c r="K9" s="171">
        <v>6</v>
      </c>
      <c r="L9" s="171">
        <v>2</v>
      </c>
      <c r="M9" s="171">
        <v>5</v>
      </c>
      <c r="N9" s="171">
        <v>4</v>
      </c>
      <c r="O9" s="171">
        <v>6</v>
      </c>
      <c r="P9" s="171">
        <v>3</v>
      </c>
      <c r="Q9" s="171">
        <v>6</v>
      </c>
      <c r="R9" s="171">
        <v>4</v>
      </c>
      <c r="S9" s="171">
        <v>6</v>
      </c>
      <c r="T9" s="171">
        <v>1</v>
      </c>
      <c r="U9" s="172"/>
      <c r="V9" s="173">
        <f t="shared" si="0"/>
        <v>46</v>
      </c>
      <c r="W9" s="174" t="s">
        <v>387</v>
      </c>
      <c r="X9" s="175">
        <f t="shared" si="1"/>
        <v>25</v>
      </c>
      <c r="Y9" s="176">
        <v>72</v>
      </c>
      <c r="Z9" s="153" t="s">
        <v>9</v>
      </c>
    </row>
    <row r="10" spans="1:26" ht="15">
      <c r="A10" s="162">
        <v>7</v>
      </c>
      <c r="B10" s="162" t="s">
        <v>70</v>
      </c>
      <c r="C10" s="162" t="s">
        <v>389</v>
      </c>
      <c r="D10" s="170" t="s">
        <v>383</v>
      </c>
      <c r="E10" s="171">
        <v>5</v>
      </c>
      <c r="F10" s="171">
        <v>3</v>
      </c>
      <c r="G10" s="171">
        <v>6</v>
      </c>
      <c r="H10" s="171">
        <v>3</v>
      </c>
      <c r="I10" s="171">
        <v>5</v>
      </c>
      <c r="J10" s="171">
        <v>4</v>
      </c>
      <c r="K10" s="171">
        <v>6</v>
      </c>
      <c r="L10" s="171">
        <v>2</v>
      </c>
      <c r="M10" s="171">
        <v>6</v>
      </c>
      <c r="N10" s="171">
        <v>5</v>
      </c>
      <c r="O10" s="171">
        <v>6</v>
      </c>
      <c r="P10" s="171">
        <v>3</v>
      </c>
      <c r="Q10" s="171">
        <v>6</v>
      </c>
      <c r="R10" s="171">
        <v>4</v>
      </c>
      <c r="S10" s="171">
        <v>6</v>
      </c>
      <c r="T10" s="171">
        <v>1</v>
      </c>
      <c r="U10" s="172"/>
      <c r="V10" s="173">
        <f t="shared" si="0"/>
        <v>46</v>
      </c>
      <c r="W10" s="174" t="s">
        <v>387</v>
      </c>
      <c r="X10" s="175">
        <f t="shared" si="1"/>
        <v>25</v>
      </c>
      <c r="Y10" s="176">
        <v>58</v>
      </c>
      <c r="Z10" s="153" t="s">
        <v>9</v>
      </c>
    </row>
    <row r="11" spans="1:26" ht="15">
      <c r="A11" s="179"/>
      <c r="B11" s="179" t="s">
        <v>65</v>
      </c>
      <c r="C11" s="179" t="s">
        <v>133</v>
      </c>
      <c r="D11" s="180" t="s">
        <v>383</v>
      </c>
      <c r="E11" s="181">
        <v>6</v>
      </c>
      <c r="F11" s="181">
        <v>3</v>
      </c>
      <c r="G11" s="181">
        <v>5</v>
      </c>
      <c r="H11" s="181">
        <v>2</v>
      </c>
      <c r="I11" s="181">
        <v>6</v>
      </c>
      <c r="J11" s="181">
        <v>5</v>
      </c>
      <c r="K11" s="181">
        <v>6</v>
      </c>
      <c r="L11" s="181">
        <v>2</v>
      </c>
      <c r="M11" s="181">
        <v>5</v>
      </c>
      <c r="N11" s="181">
        <v>4</v>
      </c>
      <c r="O11" s="181">
        <v>6</v>
      </c>
      <c r="P11" s="181">
        <v>3</v>
      </c>
      <c r="Q11" s="181">
        <v>6</v>
      </c>
      <c r="R11" s="181">
        <v>4</v>
      </c>
      <c r="S11" s="181">
        <v>6</v>
      </c>
      <c r="T11" s="181">
        <v>1</v>
      </c>
      <c r="U11" s="182"/>
      <c r="V11" s="183">
        <f t="shared" si="0"/>
        <v>46</v>
      </c>
      <c r="W11" s="184" t="s">
        <v>387</v>
      </c>
      <c r="X11" s="185">
        <f t="shared" si="1"/>
        <v>24</v>
      </c>
      <c r="Y11" s="186">
        <v>76</v>
      </c>
      <c r="Z11" s="153" t="s">
        <v>9</v>
      </c>
    </row>
    <row r="12" spans="1:26" ht="15">
      <c r="A12" s="162">
        <v>8</v>
      </c>
      <c r="B12" s="162" t="s">
        <v>364</v>
      </c>
      <c r="C12" s="162" t="s">
        <v>391</v>
      </c>
      <c r="D12" s="170" t="s">
        <v>383</v>
      </c>
      <c r="E12" s="171">
        <v>5</v>
      </c>
      <c r="F12" s="171">
        <v>3</v>
      </c>
      <c r="G12" s="171">
        <v>6</v>
      </c>
      <c r="H12" s="171">
        <v>3</v>
      </c>
      <c r="I12" s="171">
        <v>6</v>
      </c>
      <c r="J12" s="171">
        <v>5</v>
      </c>
      <c r="K12" s="171">
        <v>5</v>
      </c>
      <c r="L12" s="171">
        <v>2</v>
      </c>
      <c r="M12" s="171">
        <v>6</v>
      </c>
      <c r="N12" s="171">
        <v>4</v>
      </c>
      <c r="O12" s="171">
        <v>5</v>
      </c>
      <c r="P12" s="171">
        <v>3</v>
      </c>
      <c r="Q12" s="171">
        <v>6</v>
      </c>
      <c r="R12" s="171">
        <v>4</v>
      </c>
      <c r="S12" s="171">
        <v>6</v>
      </c>
      <c r="T12" s="171">
        <v>1</v>
      </c>
      <c r="U12" s="172"/>
      <c r="V12" s="173">
        <f t="shared" si="0"/>
        <v>45</v>
      </c>
      <c r="W12" s="174" t="s">
        <v>387</v>
      </c>
      <c r="X12" s="175">
        <f t="shared" si="1"/>
        <v>25</v>
      </c>
      <c r="Y12" s="176">
        <v>69</v>
      </c>
      <c r="Z12" s="153" t="s">
        <v>3</v>
      </c>
    </row>
    <row r="13" spans="1:26" ht="15">
      <c r="A13" s="162">
        <v>9</v>
      </c>
      <c r="B13" s="162" t="s">
        <v>73</v>
      </c>
      <c r="C13" s="162" t="s">
        <v>389</v>
      </c>
      <c r="D13" s="170" t="s">
        <v>383</v>
      </c>
      <c r="E13" s="171">
        <v>6</v>
      </c>
      <c r="F13" s="171">
        <v>3</v>
      </c>
      <c r="G13" s="171">
        <v>5</v>
      </c>
      <c r="H13" s="171">
        <v>3</v>
      </c>
      <c r="I13" s="171">
        <v>6</v>
      </c>
      <c r="J13" s="171">
        <v>5</v>
      </c>
      <c r="K13" s="171">
        <v>6</v>
      </c>
      <c r="L13" s="171">
        <v>2</v>
      </c>
      <c r="M13" s="171">
        <v>6</v>
      </c>
      <c r="N13" s="171">
        <v>5</v>
      </c>
      <c r="O13" s="171">
        <v>4</v>
      </c>
      <c r="P13" s="171">
        <v>2</v>
      </c>
      <c r="Q13" s="171">
        <v>5</v>
      </c>
      <c r="R13" s="171">
        <v>4</v>
      </c>
      <c r="S13" s="171">
        <v>6</v>
      </c>
      <c r="T13" s="171">
        <v>1</v>
      </c>
      <c r="U13" s="172"/>
      <c r="V13" s="173">
        <f t="shared" si="0"/>
        <v>44</v>
      </c>
      <c r="W13" s="174" t="s">
        <v>387</v>
      </c>
      <c r="X13" s="175">
        <f t="shared" si="1"/>
        <v>25</v>
      </c>
      <c r="Y13" s="176">
        <v>70</v>
      </c>
      <c r="Z13" s="153" t="s">
        <v>3</v>
      </c>
    </row>
    <row r="14" spans="1:26" ht="15">
      <c r="A14" s="162">
        <v>10</v>
      </c>
      <c r="B14" s="162" t="s">
        <v>71</v>
      </c>
      <c r="C14" s="162" t="s">
        <v>389</v>
      </c>
      <c r="D14" s="170" t="s">
        <v>383</v>
      </c>
      <c r="E14" s="171">
        <v>5</v>
      </c>
      <c r="F14" s="171">
        <v>3</v>
      </c>
      <c r="G14" s="171">
        <v>6</v>
      </c>
      <c r="H14" s="171">
        <v>3</v>
      </c>
      <c r="I14" s="171">
        <v>6</v>
      </c>
      <c r="J14" s="171">
        <v>5</v>
      </c>
      <c r="K14" s="171">
        <v>5</v>
      </c>
      <c r="L14" s="171">
        <v>2</v>
      </c>
      <c r="M14" s="171">
        <v>5</v>
      </c>
      <c r="N14" s="171">
        <v>4</v>
      </c>
      <c r="O14" s="171">
        <v>6</v>
      </c>
      <c r="P14" s="171">
        <v>3</v>
      </c>
      <c r="Q14" s="171">
        <v>5</v>
      </c>
      <c r="R14" s="171">
        <v>4</v>
      </c>
      <c r="S14" s="171">
        <v>6</v>
      </c>
      <c r="T14" s="171">
        <v>1</v>
      </c>
      <c r="U14" s="172"/>
      <c r="V14" s="173">
        <f t="shared" si="0"/>
        <v>44</v>
      </c>
      <c r="W14" s="174" t="s">
        <v>387</v>
      </c>
      <c r="X14" s="175">
        <f t="shared" si="1"/>
        <v>25</v>
      </c>
      <c r="Y14" s="176">
        <v>55</v>
      </c>
      <c r="Z14" s="153" t="s">
        <v>3</v>
      </c>
    </row>
    <row r="15" spans="1:26" ht="15">
      <c r="A15" s="179"/>
      <c r="B15" s="179" t="s">
        <v>167</v>
      </c>
      <c r="C15" s="179" t="s">
        <v>392</v>
      </c>
      <c r="D15" s="180" t="s">
        <v>383</v>
      </c>
      <c r="E15" s="181">
        <v>6</v>
      </c>
      <c r="F15" s="181">
        <v>3</v>
      </c>
      <c r="G15" s="181">
        <v>6</v>
      </c>
      <c r="H15" s="181">
        <v>3</v>
      </c>
      <c r="I15" s="181">
        <v>6</v>
      </c>
      <c r="J15" s="181">
        <v>5</v>
      </c>
      <c r="K15" s="181">
        <v>5</v>
      </c>
      <c r="L15" s="181">
        <v>2</v>
      </c>
      <c r="M15" s="181">
        <v>5</v>
      </c>
      <c r="N15" s="181">
        <v>4</v>
      </c>
      <c r="O15" s="181">
        <v>6</v>
      </c>
      <c r="P15" s="181">
        <v>3</v>
      </c>
      <c r="Q15" s="181">
        <v>4</v>
      </c>
      <c r="R15" s="181">
        <v>3</v>
      </c>
      <c r="S15" s="181">
        <v>6</v>
      </c>
      <c r="T15" s="181">
        <v>1</v>
      </c>
      <c r="U15" s="182"/>
      <c r="V15" s="183">
        <f t="shared" si="0"/>
        <v>44</v>
      </c>
      <c r="W15" s="184" t="s">
        <v>387</v>
      </c>
      <c r="X15" s="185">
        <f t="shared" si="1"/>
        <v>24</v>
      </c>
      <c r="Y15" s="186">
        <v>63</v>
      </c>
      <c r="Z15" s="187" t="s">
        <v>3</v>
      </c>
    </row>
    <row r="16" spans="1:26" ht="15">
      <c r="A16" s="179"/>
      <c r="B16" s="179" t="s">
        <v>170</v>
      </c>
      <c r="C16" s="179" t="s">
        <v>133</v>
      </c>
      <c r="D16" s="180" t="s">
        <v>383</v>
      </c>
      <c r="E16" s="181">
        <v>6</v>
      </c>
      <c r="F16" s="181">
        <v>3</v>
      </c>
      <c r="G16" s="181">
        <v>6</v>
      </c>
      <c r="H16" s="181">
        <v>3</v>
      </c>
      <c r="I16" s="181">
        <v>5</v>
      </c>
      <c r="J16" s="181">
        <v>5</v>
      </c>
      <c r="K16" s="181">
        <v>6</v>
      </c>
      <c r="L16" s="181">
        <v>2</v>
      </c>
      <c r="M16" s="181">
        <v>6</v>
      </c>
      <c r="N16" s="181">
        <v>5</v>
      </c>
      <c r="O16" s="181">
        <v>4</v>
      </c>
      <c r="P16" s="181">
        <v>2</v>
      </c>
      <c r="Q16" s="181">
        <v>4</v>
      </c>
      <c r="R16" s="181">
        <v>3</v>
      </c>
      <c r="S16" s="181">
        <v>6</v>
      </c>
      <c r="T16" s="181">
        <v>1</v>
      </c>
      <c r="U16" s="182"/>
      <c r="V16" s="183">
        <f t="shared" si="0"/>
        <v>43</v>
      </c>
      <c r="W16" s="184" t="s">
        <v>387</v>
      </c>
      <c r="X16" s="185">
        <f t="shared" si="1"/>
        <v>24</v>
      </c>
      <c r="Y16" s="186">
        <v>53</v>
      </c>
      <c r="Z16" s="187" t="s">
        <v>3</v>
      </c>
    </row>
    <row r="17" spans="1:26" ht="15">
      <c r="A17" s="162">
        <v>11</v>
      </c>
      <c r="B17" s="162" t="s">
        <v>75</v>
      </c>
      <c r="C17" s="162" t="s">
        <v>389</v>
      </c>
      <c r="D17" s="170" t="s">
        <v>383</v>
      </c>
      <c r="E17" s="171">
        <v>6</v>
      </c>
      <c r="F17" s="171">
        <v>3</v>
      </c>
      <c r="G17" s="171">
        <v>6</v>
      </c>
      <c r="H17" s="171">
        <v>3</v>
      </c>
      <c r="I17" s="171">
        <v>5</v>
      </c>
      <c r="J17" s="171">
        <v>5</v>
      </c>
      <c r="K17" s="171">
        <v>5</v>
      </c>
      <c r="L17" s="171">
        <v>2</v>
      </c>
      <c r="M17" s="171">
        <v>5</v>
      </c>
      <c r="N17" s="171">
        <v>5</v>
      </c>
      <c r="O17" s="171">
        <v>5</v>
      </c>
      <c r="P17" s="171">
        <v>2</v>
      </c>
      <c r="Q17" s="171">
        <v>5</v>
      </c>
      <c r="R17" s="171">
        <v>3</v>
      </c>
      <c r="S17" s="171">
        <v>6</v>
      </c>
      <c r="T17" s="171">
        <v>1</v>
      </c>
      <c r="U17" s="172"/>
      <c r="V17" s="173">
        <f t="shared" si="0"/>
        <v>43</v>
      </c>
      <c r="W17" s="174" t="s">
        <v>387</v>
      </c>
      <c r="X17" s="175">
        <f t="shared" si="1"/>
        <v>24</v>
      </c>
      <c r="Y17" s="176">
        <v>50</v>
      </c>
      <c r="Z17" s="153" t="s">
        <v>3</v>
      </c>
    </row>
    <row r="18" spans="1:25" ht="15">
      <c r="A18" s="162">
        <v>12</v>
      </c>
      <c r="B18" s="162" t="s">
        <v>393</v>
      </c>
      <c r="C18" s="162" t="s">
        <v>390</v>
      </c>
      <c r="D18" s="170" t="s">
        <v>383</v>
      </c>
      <c r="E18" s="171">
        <v>6</v>
      </c>
      <c r="F18" s="171">
        <v>3</v>
      </c>
      <c r="G18" s="171">
        <v>6</v>
      </c>
      <c r="H18" s="171">
        <v>3</v>
      </c>
      <c r="I18" s="171">
        <v>3</v>
      </c>
      <c r="J18" s="171">
        <v>3</v>
      </c>
      <c r="K18" s="171">
        <v>6</v>
      </c>
      <c r="L18" s="171">
        <v>2</v>
      </c>
      <c r="M18" s="171">
        <v>6</v>
      </c>
      <c r="N18" s="171">
        <v>5</v>
      </c>
      <c r="O18" s="171">
        <v>3</v>
      </c>
      <c r="P18" s="171">
        <v>3</v>
      </c>
      <c r="Q18" s="171">
        <v>6</v>
      </c>
      <c r="R18" s="171">
        <v>4</v>
      </c>
      <c r="S18" s="171">
        <v>6</v>
      </c>
      <c r="T18" s="171">
        <v>1</v>
      </c>
      <c r="U18" s="172"/>
      <c r="V18" s="173">
        <f t="shared" si="0"/>
        <v>42</v>
      </c>
      <c r="W18" s="174" t="s">
        <v>387</v>
      </c>
      <c r="X18" s="175">
        <f t="shared" si="1"/>
        <v>24</v>
      </c>
      <c r="Y18" s="176">
        <v>70</v>
      </c>
    </row>
    <row r="19" spans="1:25" ht="15">
      <c r="A19" s="162">
        <v>13</v>
      </c>
      <c r="B19" s="162" t="s">
        <v>111</v>
      </c>
      <c r="C19" s="162" t="s">
        <v>390</v>
      </c>
      <c r="D19" s="170" t="s">
        <v>383</v>
      </c>
      <c r="E19" s="171">
        <v>6</v>
      </c>
      <c r="F19" s="171">
        <v>3</v>
      </c>
      <c r="G19" s="171">
        <v>6</v>
      </c>
      <c r="H19" s="171">
        <v>3</v>
      </c>
      <c r="I19" s="171">
        <v>5</v>
      </c>
      <c r="J19" s="171">
        <v>4</v>
      </c>
      <c r="K19" s="171">
        <v>6</v>
      </c>
      <c r="L19" s="171">
        <v>2</v>
      </c>
      <c r="M19" s="171">
        <v>6</v>
      </c>
      <c r="N19" s="171">
        <v>5</v>
      </c>
      <c r="O19" s="171">
        <v>6</v>
      </c>
      <c r="P19" s="171">
        <v>3</v>
      </c>
      <c r="Q19" s="171">
        <v>1</v>
      </c>
      <c r="R19" s="171">
        <v>1</v>
      </c>
      <c r="S19" s="171">
        <v>6</v>
      </c>
      <c r="T19" s="171">
        <v>1</v>
      </c>
      <c r="U19" s="172"/>
      <c r="V19" s="173">
        <f t="shared" si="0"/>
        <v>42</v>
      </c>
      <c r="W19" s="174" t="s">
        <v>387</v>
      </c>
      <c r="X19" s="175">
        <f t="shared" si="1"/>
        <v>22</v>
      </c>
      <c r="Y19" s="176">
        <v>71</v>
      </c>
    </row>
    <row r="20" spans="1:25" ht="15">
      <c r="A20" s="162">
        <v>14</v>
      </c>
      <c r="B20" s="162" t="s">
        <v>76</v>
      </c>
      <c r="C20" s="162" t="s">
        <v>390</v>
      </c>
      <c r="D20" s="170" t="s">
        <v>383</v>
      </c>
      <c r="E20" s="171">
        <v>6</v>
      </c>
      <c r="F20" s="171">
        <v>3</v>
      </c>
      <c r="G20" s="171">
        <v>4</v>
      </c>
      <c r="H20" s="171">
        <v>2</v>
      </c>
      <c r="I20" s="171">
        <v>4</v>
      </c>
      <c r="J20" s="171">
        <v>4</v>
      </c>
      <c r="K20" s="171">
        <v>6</v>
      </c>
      <c r="L20" s="171">
        <v>2</v>
      </c>
      <c r="M20" s="171">
        <v>3</v>
      </c>
      <c r="N20" s="171">
        <v>2</v>
      </c>
      <c r="O20" s="171">
        <v>6</v>
      </c>
      <c r="P20" s="171">
        <v>3</v>
      </c>
      <c r="Q20" s="171">
        <v>5</v>
      </c>
      <c r="R20" s="171">
        <v>4</v>
      </c>
      <c r="S20" s="171">
        <v>6</v>
      </c>
      <c r="T20" s="171">
        <v>1</v>
      </c>
      <c r="U20" s="172"/>
      <c r="V20" s="173">
        <f t="shared" si="0"/>
        <v>40</v>
      </c>
      <c r="W20" s="174" t="s">
        <v>387</v>
      </c>
      <c r="X20" s="175">
        <f t="shared" si="1"/>
        <v>21</v>
      </c>
      <c r="Y20" s="176">
        <v>60</v>
      </c>
    </row>
    <row r="21" spans="1:25" ht="15">
      <c r="A21" s="162"/>
      <c r="B21" s="162"/>
      <c r="C21" s="162"/>
      <c r="D21" s="170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2"/>
      <c r="V21" s="173"/>
      <c r="W21" s="174"/>
      <c r="X21" s="175"/>
      <c r="Y21" s="176"/>
    </row>
    <row r="22" ht="15.75" thickBot="1"/>
    <row r="23" spans="2:26" ht="15">
      <c r="B23" s="154" t="s">
        <v>394</v>
      </c>
      <c r="E23" s="155">
        <v>1</v>
      </c>
      <c r="F23" s="188"/>
      <c r="G23" s="155">
        <v>2</v>
      </c>
      <c r="H23" s="188"/>
      <c r="I23" s="155">
        <v>3</v>
      </c>
      <c r="J23" s="188"/>
      <c r="K23" s="189">
        <v>4</v>
      </c>
      <c r="L23" s="190"/>
      <c r="M23" s="189">
        <v>5</v>
      </c>
      <c r="N23" s="190"/>
      <c r="O23" s="189">
        <v>6</v>
      </c>
      <c r="P23" s="190"/>
      <c r="Q23" s="189">
        <v>7</v>
      </c>
      <c r="R23" s="190"/>
      <c r="S23" s="189">
        <v>8</v>
      </c>
      <c r="T23" s="190"/>
      <c r="U23" s="157"/>
      <c r="V23" s="158" t="s">
        <v>384</v>
      </c>
      <c r="W23" s="159"/>
      <c r="X23" s="160"/>
      <c r="Y23" s="161"/>
      <c r="Z23" s="169"/>
    </row>
    <row r="24" spans="1:26" ht="15">
      <c r="A24" s="162"/>
      <c r="B24" s="162" t="s">
        <v>17</v>
      </c>
      <c r="C24" s="162" t="s">
        <v>18</v>
      </c>
      <c r="D24" s="162" t="s">
        <v>21</v>
      </c>
      <c r="E24" s="163" t="s">
        <v>385</v>
      </c>
      <c r="F24" s="163" t="s">
        <v>386</v>
      </c>
      <c r="G24" s="163" t="s">
        <v>385</v>
      </c>
      <c r="H24" s="163" t="s">
        <v>386</v>
      </c>
      <c r="I24" s="163" t="s">
        <v>385</v>
      </c>
      <c r="J24" s="163" t="s">
        <v>386</v>
      </c>
      <c r="K24" s="163" t="s">
        <v>385</v>
      </c>
      <c r="L24" s="163" t="s">
        <v>386</v>
      </c>
      <c r="M24" s="163" t="s">
        <v>385</v>
      </c>
      <c r="N24" s="163" t="s">
        <v>386</v>
      </c>
      <c r="O24" s="163" t="s">
        <v>385</v>
      </c>
      <c r="P24" s="163" t="s">
        <v>386</v>
      </c>
      <c r="Q24" s="163" t="s">
        <v>385</v>
      </c>
      <c r="R24" s="163" t="s">
        <v>386</v>
      </c>
      <c r="S24" s="163" t="s">
        <v>385</v>
      </c>
      <c r="T24" s="163" t="s">
        <v>386</v>
      </c>
      <c r="U24" s="164"/>
      <c r="V24" s="165" t="s">
        <v>385</v>
      </c>
      <c r="W24" s="166" t="s">
        <v>387</v>
      </c>
      <c r="X24" s="191" t="s">
        <v>386</v>
      </c>
      <c r="Y24" s="168" t="s">
        <v>31</v>
      </c>
      <c r="Z24" s="169" t="s">
        <v>388</v>
      </c>
    </row>
    <row r="25" spans="1:26" ht="15">
      <c r="A25" s="162">
        <v>1</v>
      </c>
      <c r="B25" s="162" t="s">
        <v>395</v>
      </c>
      <c r="C25" s="162" t="s">
        <v>123</v>
      </c>
      <c r="D25" s="170" t="s">
        <v>394</v>
      </c>
      <c r="E25" s="170">
        <v>6</v>
      </c>
      <c r="F25" s="170">
        <v>3</v>
      </c>
      <c r="G25" s="170">
        <v>6</v>
      </c>
      <c r="H25" s="170">
        <v>3</v>
      </c>
      <c r="I25" s="170">
        <v>6</v>
      </c>
      <c r="J25" s="170">
        <v>5</v>
      </c>
      <c r="K25" s="170">
        <v>5</v>
      </c>
      <c r="L25" s="170">
        <v>2</v>
      </c>
      <c r="M25" s="170">
        <v>6</v>
      </c>
      <c r="N25" s="170">
        <v>5</v>
      </c>
      <c r="O25" s="170">
        <v>6</v>
      </c>
      <c r="P25" s="170">
        <v>3</v>
      </c>
      <c r="Q25" s="170">
        <v>6</v>
      </c>
      <c r="R25" s="170">
        <v>4</v>
      </c>
      <c r="S25" s="170">
        <v>6</v>
      </c>
      <c r="T25" s="170">
        <v>1</v>
      </c>
      <c r="U25" s="177"/>
      <c r="V25" s="173">
        <f aca="true" t="shared" si="2" ref="V25:V36">E25+G25+I25+K25+M25+O25+Q25+S25</f>
        <v>47</v>
      </c>
      <c r="W25" s="174" t="s">
        <v>387</v>
      </c>
      <c r="X25" s="175">
        <f aca="true" t="shared" si="3" ref="X25:X36">F25+H25+J25+L25+N25+P25+R25+T25</f>
        <v>26</v>
      </c>
      <c r="Y25" s="176">
        <v>62</v>
      </c>
      <c r="Z25" s="153" t="s">
        <v>9</v>
      </c>
    </row>
    <row r="26" spans="1:26" ht="15">
      <c r="A26" s="162">
        <v>2</v>
      </c>
      <c r="B26" s="162" t="s">
        <v>83</v>
      </c>
      <c r="C26" s="162" t="s">
        <v>123</v>
      </c>
      <c r="D26" s="170" t="s">
        <v>394</v>
      </c>
      <c r="E26" s="171">
        <v>6</v>
      </c>
      <c r="F26" s="171">
        <v>3</v>
      </c>
      <c r="G26" s="171">
        <v>6</v>
      </c>
      <c r="H26" s="171">
        <v>3</v>
      </c>
      <c r="I26" s="171">
        <v>6</v>
      </c>
      <c r="J26" s="171">
        <v>5</v>
      </c>
      <c r="K26" s="171">
        <v>4</v>
      </c>
      <c r="L26" s="171">
        <v>2</v>
      </c>
      <c r="M26" s="171">
        <v>5</v>
      </c>
      <c r="N26" s="171">
        <v>4</v>
      </c>
      <c r="O26" s="171">
        <v>6</v>
      </c>
      <c r="P26" s="171">
        <v>3</v>
      </c>
      <c r="Q26" s="171">
        <v>6</v>
      </c>
      <c r="R26" s="171">
        <v>4</v>
      </c>
      <c r="S26" s="171">
        <v>6</v>
      </c>
      <c r="T26" s="171">
        <v>1</v>
      </c>
      <c r="U26" s="172"/>
      <c r="V26" s="173">
        <f t="shared" si="2"/>
        <v>45</v>
      </c>
      <c r="W26" s="174" t="s">
        <v>387</v>
      </c>
      <c r="X26" s="175">
        <f t="shared" si="3"/>
        <v>25</v>
      </c>
      <c r="Y26" s="176">
        <v>74</v>
      </c>
      <c r="Z26" s="153" t="s">
        <v>3</v>
      </c>
    </row>
    <row r="27" spans="1:26" ht="15">
      <c r="A27" s="162">
        <v>3</v>
      </c>
      <c r="B27" s="162" t="s">
        <v>80</v>
      </c>
      <c r="C27" s="162" t="s">
        <v>123</v>
      </c>
      <c r="D27" s="170" t="s">
        <v>394</v>
      </c>
      <c r="E27" s="170">
        <v>6</v>
      </c>
      <c r="F27" s="170">
        <v>3</v>
      </c>
      <c r="G27" s="170">
        <v>6</v>
      </c>
      <c r="H27" s="170">
        <v>3</v>
      </c>
      <c r="I27" s="170">
        <v>6</v>
      </c>
      <c r="J27" s="170">
        <v>5</v>
      </c>
      <c r="K27" s="170">
        <v>4</v>
      </c>
      <c r="L27" s="170">
        <v>2</v>
      </c>
      <c r="M27" s="170">
        <v>5</v>
      </c>
      <c r="N27" s="170">
        <v>4</v>
      </c>
      <c r="O27" s="170">
        <v>5</v>
      </c>
      <c r="P27" s="170">
        <v>3</v>
      </c>
      <c r="Q27" s="170">
        <v>6</v>
      </c>
      <c r="R27" s="170">
        <v>4</v>
      </c>
      <c r="S27" s="170">
        <v>6</v>
      </c>
      <c r="T27" s="170">
        <v>1</v>
      </c>
      <c r="U27" s="177"/>
      <c r="V27" s="192">
        <f t="shared" si="2"/>
        <v>44</v>
      </c>
      <c r="W27" s="193" t="s">
        <v>387</v>
      </c>
      <c r="X27" s="194">
        <f t="shared" si="3"/>
        <v>25</v>
      </c>
      <c r="Y27" s="178">
        <v>72</v>
      </c>
      <c r="Z27" s="153" t="s">
        <v>3</v>
      </c>
    </row>
    <row r="28" spans="1:26" ht="15">
      <c r="A28" s="162">
        <v>4</v>
      </c>
      <c r="B28" s="162" t="s">
        <v>84</v>
      </c>
      <c r="C28" s="162" t="s">
        <v>390</v>
      </c>
      <c r="D28" s="170" t="s">
        <v>394</v>
      </c>
      <c r="E28" s="171">
        <v>5</v>
      </c>
      <c r="F28" s="171">
        <v>3</v>
      </c>
      <c r="G28" s="171">
        <v>6</v>
      </c>
      <c r="H28" s="171">
        <v>3</v>
      </c>
      <c r="I28" s="171">
        <v>5</v>
      </c>
      <c r="J28" s="171">
        <v>4</v>
      </c>
      <c r="K28" s="171">
        <v>6</v>
      </c>
      <c r="L28" s="171">
        <v>2</v>
      </c>
      <c r="M28" s="171">
        <v>6</v>
      </c>
      <c r="N28" s="171">
        <v>4</v>
      </c>
      <c r="O28" s="171">
        <v>5</v>
      </c>
      <c r="P28" s="171">
        <v>3</v>
      </c>
      <c r="Q28" s="171">
        <v>6</v>
      </c>
      <c r="R28" s="171">
        <v>4</v>
      </c>
      <c r="S28" s="171">
        <v>5</v>
      </c>
      <c r="T28" s="171">
        <v>1</v>
      </c>
      <c r="U28" s="172"/>
      <c r="V28" s="173">
        <f t="shared" si="2"/>
        <v>44</v>
      </c>
      <c r="W28" s="174" t="s">
        <v>387</v>
      </c>
      <c r="X28" s="175">
        <f t="shared" si="3"/>
        <v>24</v>
      </c>
      <c r="Y28" s="176">
        <v>61</v>
      </c>
      <c r="Z28" s="153" t="s">
        <v>3</v>
      </c>
    </row>
    <row r="29" spans="1:26" ht="15">
      <c r="A29" s="162">
        <v>5</v>
      </c>
      <c r="B29" s="162" t="s">
        <v>139</v>
      </c>
      <c r="C29" s="162" t="s">
        <v>390</v>
      </c>
      <c r="D29" s="170" t="s">
        <v>394</v>
      </c>
      <c r="E29" s="170">
        <v>5</v>
      </c>
      <c r="F29" s="170">
        <v>3</v>
      </c>
      <c r="G29" s="170">
        <v>5</v>
      </c>
      <c r="H29" s="170">
        <v>3</v>
      </c>
      <c r="I29" s="170">
        <v>6</v>
      </c>
      <c r="J29" s="170">
        <v>5</v>
      </c>
      <c r="K29" s="170">
        <v>6</v>
      </c>
      <c r="L29" s="170">
        <v>2</v>
      </c>
      <c r="M29" s="170">
        <v>4</v>
      </c>
      <c r="N29" s="170">
        <v>2</v>
      </c>
      <c r="O29" s="170">
        <v>6</v>
      </c>
      <c r="P29" s="170">
        <v>3</v>
      </c>
      <c r="Q29" s="170">
        <v>6</v>
      </c>
      <c r="R29" s="170">
        <v>4</v>
      </c>
      <c r="S29" s="170">
        <v>5</v>
      </c>
      <c r="T29" s="170">
        <v>1</v>
      </c>
      <c r="U29" s="177"/>
      <c r="V29" s="173">
        <f t="shared" si="2"/>
        <v>43</v>
      </c>
      <c r="W29" s="174" t="s">
        <v>387</v>
      </c>
      <c r="X29" s="175">
        <f t="shared" si="3"/>
        <v>23</v>
      </c>
      <c r="Y29" s="178">
        <v>69</v>
      </c>
      <c r="Z29" s="153" t="s">
        <v>3</v>
      </c>
    </row>
    <row r="30" spans="1:25" ht="15">
      <c r="A30" s="162">
        <v>6</v>
      </c>
      <c r="B30" s="162" t="s">
        <v>224</v>
      </c>
      <c r="C30" s="162" t="s">
        <v>390</v>
      </c>
      <c r="D30" s="170" t="s">
        <v>394</v>
      </c>
      <c r="E30" s="171">
        <v>6</v>
      </c>
      <c r="F30" s="171">
        <v>3</v>
      </c>
      <c r="G30" s="171">
        <v>6</v>
      </c>
      <c r="H30" s="171">
        <v>3</v>
      </c>
      <c r="I30" s="171">
        <v>5</v>
      </c>
      <c r="J30" s="171">
        <v>5</v>
      </c>
      <c r="K30" s="171">
        <v>6</v>
      </c>
      <c r="L30" s="171">
        <v>2</v>
      </c>
      <c r="M30" s="171">
        <v>3</v>
      </c>
      <c r="N30" s="171">
        <v>2</v>
      </c>
      <c r="O30" s="171">
        <v>6</v>
      </c>
      <c r="P30" s="171">
        <v>3</v>
      </c>
      <c r="Q30" s="171">
        <v>4</v>
      </c>
      <c r="R30" s="171">
        <v>3</v>
      </c>
      <c r="S30" s="171">
        <v>6</v>
      </c>
      <c r="T30" s="171">
        <v>1</v>
      </c>
      <c r="U30" s="172"/>
      <c r="V30" s="173">
        <f t="shared" si="2"/>
        <v>42</v>
      </c>
      <c r="W30" s="174" t="s">
        <v>387</v>
      </c>
      <c r="X30" s="175">
        <f t="shared" si="3"/>
        <v>22</v>
      </c>
      <c r="Y30" s="176">
        <v>68</v>
      </c>
    </row>
    <row r="31" spans="1:25" ht="15">
      <c r="A31" s="162">
        <v>7</v>
      </c>
      <c r="B31" s="162" t="s">
        <v>88</v>
      </c>
      <c r="C31" s="162" t="s">
        <v>123</v>
      </c>
      <c r="D31" s="170" t="s">
        <v>394</v>
      </c>
      <c r="E31" s="171">
        <v>5</v>
      </c>
      <c r="F31" s="171">
        <v>3</v>
      </c>
      <c r="G31" s="171">
        <v>4</v>
      </c>
      <c r="H31" s="171">
        <v>2</v>
      </c>
      <c r="I31" s="171">
        <v>3</v>
      </c>
      <c r="J31" s="171">
        <v>3</v>
      </c>
      <c r="K31" s="171">
        <v>6</v>
      </c>
      <c r="L31" s="171">
        <v>2</v>
      </c>
      <c r="M31" s="171">
        <v>4</v>
      </c>
      <c r="N31" s="171">
        <v>3</v>
      </c>
      <c r="O31" s="171">
        <v>6</v>
      </c>
      <c r="P31" s="171">
        <v>3</v>
      </c>
      <c r="Q31" s="171">
        <v>6</v>
      </c>
      <c r="R31" s="171">
        <v>4</v>
      </c>
      <c r="S31" s="171">
        <v>6</v>
      </c>
      <c r="T31" s="171">
        <v>1</v>
      </c>
      <c r="U31" s="172"/>
      <c r="V31" s="173">
        <f t="shared" si="2"/>
        <v>40</v>
      </c>
      <c r="W31" s="174" t="s">
        <v>387</v>
      </c>
      <c r="X31" s="175">
        <f t="shared" si="3"/>
        <v>21</v>
      </c>
      <c r="Y31" s="176">
        <v>64</v>
      </c>
    </row>
    <row r="32" spans="1:26" ht="15">
      <c r="A32" s="179"/>
      <c r="B32" s="179" t="s">
        <v>87</v>
      </c>
      <c r="C32" s="179" t="s">
        <v>133</v>
      </c>
      <c r="D32" s="180" t="s">
        <v>394</v>
      </c>
      <c r="E32" s="181">
        <v>6</v>
      </c>
      <c r="F32" s="181">
        <v>3</v>
      </c>
      <c r="G32" s="181">
        <v>6</v>
      </c>
      <c r="H32" s="181">
        <v>3</v>
      </c>
      <c r="I32" s="181">
        <v>4</v>
      </c>
      <c r="J32" s="181">
        <v>4</v>
      </c>
      <c r="K32" s="181">
        <v>5</v>
      </c>
      <c r="L32" s="181">
        <v>2</v>
      </c>
      <c r="M32" s="181">
        <v>3</v>
      </c>
      <c r="N32" s="181">
        <v>2</v>
      </c>
      <c r="O32" s="181">
        <v>5</v>
      </c>
      <c r="P32" s="181">
        <v>3</v>
      </c>
      <c r="Q32" s="181">
        <v>3</v>
      </c>
      <c r="R32" s="181">
        <v>2</v>
      </c>
      <c r="S32" s="181">
        <v>6</v>
      </c>
      <c r="T32" s="181">
        <v>1</v>
      </c>
      <c r="U32" s="182"/>
      <c r="V32" s="183">
        <f t="shared" si="2"/>
        <v>38</v>
      </c>
      <c r="W32" s="184" t="s">
        <v>387</v>
      </c>
      <c r="X32" s="185">
        <f t="shared" si="3"/>
        <v>20</v>
      </c>
      <c r="Y32" s="186">
        <v>50</v>
      </c>
      <c r="Z32" s="187"/>
    </row>
    <row r="33" spans="1:25" ht="15">
      <c r="A33" s="162">
        <v>8</v>
      </c>
      <c r="B33" s="162" t="s">
        <v>85</v>
      </c>
      <c r="C33" s="162" t="s">
        <v>391</v>
      </c>
      <c r="D33" s="170" t="s">
        <v>394</v>
      </c>
      <c r="E33" s="170">
        <v>4</v>
      </c>
      <c r="F33" s="170">
        <v>3</v>
      </c>
      <c r="G33" s="170">
        <v>6</v>
      </c>
      <c r="H33" s="170">
        <v>3</v>
      </c>
      <c r="I33" s="170">
        <v>2</v>
      </c>
      <c r="J33" s="170">
        <v>2</v>
      </c>
      <c r="K33" s="170">
        <v>0</v>
      </c>
      <c r="L33" s="170">
        <v>0</v>
      </c>
      <c r="M33" s="170">
        <v>6</v>
      </c>
      <c r="N33" s="170">
        <v>5</v>
      </c>
      <c r="O33" s="170">
        <v>6</v>
      </c>
      <c r="P33" s="170">
        <v>3</v>
      </c>
      <c r="Q33" s="170">
        <v>6</v>
      </c>
      <c r="R33" s="170">
        <v>4</v>
      </c>
      <c r="S33" s="170">
        <v>4</v>
      </c>
      <c r="T33" s="170">
        <v>1</v>
      </c>
      <c r="U33" s="177"/>
      <c r="V33" s="173">
        <f t="shared" si="2"/>
        <v>34</v>
      </c>
      <c r="W33" s="174" t="s">
        <v>387</v>
      </c>
      <c r="X33" s="175">
        <f t="shared" si="3"/>
        <v>21</v>
      </c>
      <c r="Y33" s="178">
        <v>18</v>
      </c>
    </row>
    <row r="34" spans="1:25" ht="15">
      <c r="A34" s="162">
        <v>9</v>
      </c>
      <c r="B34" s="162" t="s">
        <v>108</v>
      </c>
      <c r="C34" s="162" t="s">
        <v>389</v>
      </c>
      <c r="D34" s="170" t="s">
        <v>394</v>
      </c>
      <c r="E34" s="171">
        <v>3</v>
      </c>
      <c r="F34" s="171">
        <v>2</v>
      </c>
      <c r="G34" s="171">
        <v>5</v>
      </c>
      <c r="H34" s="171">
        <v>3</v>
      </c>
      <c r="I34" s="171">
        <v>5</v>
      </c>
      <c r="J34" s="171">
        <v>5</v>
      </c>
      <c r="K34" s="171">
        <v>5</v>
      </c>
      <c r="L34" s="171">
        <v>2</v>
      </c>
      <c r="M34" s="171">
        <v>5</v>
      </c>
      <c r="N34" s="171">
        <v>2</v>
      </c>
      <c r="O34" s="171">
        <v>2</v>
      </c>
      <c r="P34" s="171">
        <v>2</v>
      </c>
      <c r="Q34" s="171">
        <v>2</v>
      </c>
      <c r="R34" s="171">
        <v>2</v>
      </c>
      <c r="S34" s="171">
        <v>5</v>
      </c>
      <c r="T34" s="171">
        <v>1</v>
      </c>
      <c r="U34" s="172"/>
      <c r="V34" s="173">
        <f t="shared" si="2"/>
        <v>32</v>
      </c>
      <c r="W34" s="174" t="s">
        <v>387</v>
      </c>
      <c r="X34" s="175">
        <f t="shared" si="3"/>
        <v>19</v>
      </c>
      <c r="Y34" s="176">
        <v>48</v>
      </c>
    </row>
    <row r="35" spans="1:25" ht="15">
      <c r="A35" s="162">
        <v>10</v>
      </c>
      <c r="B35" s="162" t="s">
        <v>89</v>
      </c>
      <c r="C35" s="162" t="s">
        <v>123</v>
      </c>
      <c r="D35" s="170" t="s">
        <v>394</v>
      </c>
      <c r="E35" s="171">
        <v>3</v>
      </c>
      <c r="F35" s="171">
        <v>2</v>
      </c>
      <c r="G35" s="171">
        <v>6</v>
      </c>
      <c r="H35" s="171">
        <v>3</v>
      </c>
      <c r="I35" s="171">
        <v>5</v>
      </c>
      <c r="J35" s="171">
        <v>4</v>
      </c>
      <c r="K35" s="171">
        <v>4</v>
      </c>
      <c r="L35" s="171">
        <v>2</v>
      </c>
      <c r="M35" s="171">
        <v>3</v>
      </c>
      <c r="N35" s="171">
        <v>3</v>
      </c>
      <c r="O35" s="171">
        <v>3</v>
      </c>
      <c r="P35" s="171">
        <v>1</v>
      </c>
      <c r="Q35" s="171">
        <v>3</v>
      </c>
      <c r="R35" s="171">
        <v>3</v>
      </c>
      <c r="S35" s="171">
        <v>5</v>
      </c>
      <c r="T35" s="171">
        <v>1</v>
      </c>
      <c r="U35" s="172"/>
      <c r="V35" s="173">
        <f t="shared" si="2"/>
        <v>32</v>
      </c>
      <c r="W35" s="174" t="s">
        <v>387</v>
      </c>
      <c r="X35" s="175">
        <f t="shared" si="3"/>
        <v>19</v>
      </c>
      <c r="Y35" s="176">
        <v>41</v>
      </c>
    </row>
    <row r="36" spans="1:25" ht="15">
      <c r="A36" s="162">
        <v>11</v>
      </c>
      <c r="B36" s="162" t="s">
        <v>396</v>
      </c>
      <c r="C36" s="162" t="s">
        <v>123</v>
      </c>
      <c r="D36" s="170" t="s">
        <v>394</v>
      </c>
      <c r="E36" s="171">
        <v>2</v>
      </c>
      <c r="F36" s="171">
        <v>1</v>
      </c>
      <c r="G36" s="171">
        <v>0</v>
      </c>
      <c r="H36" s="171">
        <v>0</v>
      </c>
      <c r="I36" s="171">
        <v>1</v>
      </c>
      <c r="J36" s="171">
        <v>1</v>
      </c>
      <c r="K36" s="171">
        <v>1</v>
      </c>
      <c r="L36" s="171">
        <v>1</v>
      </c>
      <c r="M36" s="171">
        <v>2</v>
      </c>
      <c r="N36" s="171">
        <v>2</v>
      </c>
      <c r="O36" s="171">
        <v>0</v>
      </c>
      <c r="P36" s="171">
        <v>0</v>
      </c>
      <c r="Q36" s="171">
        <v>1</v>
      </c>
      <c r="R36" s="171">
        <v>1</v>
      </c>
      <c r="S36" s="171">
        <v>2</v>
      </c>
      <c r="T36" s="171">
        <v>1</v>
      </c>
      <c r="U36" s="172"/>
      <c r="V36" s="173">
        <f t="shared" si="2"/>
        <v>9</v>
      </c>
      <c r="W36" s="174" t="s">
        <v>387</v>
      </c>
      <c r="X36" s="175">
        <f t="shared" si="3"/>
        <v>7</v>
      </c>
      <c r="Y36" s="176">
        <v>12</v>
      </c>
    </row>
    <row r="37" spans="1:25" ht="15">
      <c r="A37" s="162"/>
      <c r="B37" s="162"/>
      <c r="C37" s="162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7"/>
      <c r="V37" s="192"/>
      <c r="W37" s="193"/>
      <c r="X37" s="195"/>
      <c r="Y37" s="178"/>
    </row>
    <row r="38" spans="1:25" ht="15.75" thickBot="1">
      <c r="A38" s="196"/>
      <c r="B38" s="196"/>
      <c r="C38" s="196"/>
      <c r="D38" s="197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9"/>
      <c r="W38" s="200"/>
      <c r="X38" s="199"/>
      <c r="Y38" s="198"/>
    </row>
    <row r="39" spans="2:25" ht="15">
      <c r="B39" s="154" t="s">
        <v>397</v>
      </c>
      <c r="E39" s="155">
        <v>1</v>
      </c>
      <c r="F39" s="188"/>
      <c r="G39" s="155">
        <v>2</v>
      </c>
      <c r="H39" s="188"/>
      <c r="I39" s="155">
        <v>3</v>
      </c>
      <c r="J39" s="188"/>
      <c r="K39" s="189">
        <v>4</v>
      </c>
      <c r="L39" s="190"/>
      <c r="M39" s="189">
        <v>5</v>
      </c>
      <c r="N39" s="190"/>
      <c r="O39" s="189">
        <v>6</v>
      </c>
      <c r="P39" s="190"/>
      <c r="Q39" s="189">
        <v>7</v>
      </c>
      <c r="R39" s="190"/>
      <c r="S39" s="189">
        <v>8</v>
      </c>
      <c r="T39" s="190"/>
      <c r="U39" s="157"/>
      <c r="V39" s="158" t="s">
        <v>384</v>
      </c>
      <c r="W39" s="159"/>
      <c r="X39" s="160"/>
      <c r="Y39" s="161"/>
    </row>
    <row r="40" spans="1:26" ht="15">
      <c r="A40" s="162"/>
      <c r="B40" s="162" t="s">
        <v>17</v>
      </c>
      <c r="C40" s="162" t="s">
        <v>18</v>
      </c>
      <c r="D40" s="162" t="s">
        <v>21</v>
      </c>
      <c r="E40" s="163" t="s">
        <v>385</v>
      </c>
      <c r="F40" s="163" t="s">
        <v>386</v>
      </c>
      <c r="G40" s="163" t="s">
        <v>385</v>
      </c>
      <c r="H40" s="163" t="s">
        <v>386</v>
      </c>
      <c r="I40" s="163" t="s">
        <v>385</v>
      </c>
      <c r="J40" s="163" t="s">
        <v>386</v>
      </c>
      <c r="K40" s="163" t="s">
        <v>385</v>
      </c>
      <c r="L40" s="163" t="s">
        <v>386</v>
      </c>
      <c r="M40" s="163" t="s">
        <v>385</v>
      </c>
      <c r="N40" s="163" t="s">
        <v>386</v>
      </c>
      <c r="O40" s="163" t="s">
        <v>385</v>
      </c>
      <c r="P40" s="163" t="s">
        <v>386</v>
      </c>
      <c r="Q40" s="163" t="s">
        <v>385</v>
      </c>
      <c r="R40" s="163" t="s">
        <v>386</v>
      </c>
      <c r="S40" s="163" t="s">
        <v>385</v>
      </c>
      <c r="T40" s="163" t="s">
        <v>386</v>
      </c>
      <c r="U40" s="164"/>
      <c r="V40" s="165" t="s">
        <v>385</v>
      </c>
      <c r="W40" s="166" t="s">
        <v>387</v>
      </c>
      <c r="X40" s="191" t="s">
        <v>386</v>
      </c>
      <c r="Y40" s="168" t="s">
        <v>31</v>
      </c>
      <c r="Z40" s="169" t="s">
        <v>388</v>
      </c>
    </row>
    <row r="41" spans="1:26" ht="15">
      <c r="A41" s="162">
        <v>1</v>
      </c>
      <c r="B41" s="162" t="s">
        <v>93</v>
      </c>
      <c r="C41" s="162" t="s">
        <v>390</v>
      </c>
      <c r="D41" s="170" t="s">
        <v>397</v>
      </c>
      <c r="E41" s="171">
        <v>6</v>
      </c>
      <c r="F41" s="171">
        <v>3</v>
      </c>
      <c r="G41" s="171">
        <v>6</v>
      </c>
      <c r="H41" s="171">
        <v>3</v>
      </c>
      <c r="I41" s="171">
        <v>5</v>
      </c>
      <c r="J41" s="171">
        <v>4</v>
      </c>
      <c r="K41" s="171">
        <v>5</v>
      </c>
      <c r="L41" s="171">
        <v>2</v>
      </c>
      <c r="M41" s="171">
        <v>6</v>
      </c>
      <c r="N41" s="171">
        <v>5</v>
      </c>
      <c r="O41" s="171">
        <v>5</v>
      </c>
      <c r="P41" s="171">
        <v>3</v>
      </c>
      <c r="Q41" s="171">
        <v>6</v>
      </c>
      <c r="R41" s="171">
        <v>4</v>
      </c>
      <c r="S41" s="171">
        <v>6</v>
      </c>
      <c r="T41" s="171">
        <v>1</v>
      </c>
      <c r="U41" s="172"/>
      <c r="V41" s="173">
        <f aca="true" t="shared" si="4" ref="V41:V61">E41+G41+I41+K41+M41+O41+Q41+S41</f>
        <v>45</v>
      </c>
      <c r="W41" s="174" t="s">
        <v>387</v>
      </c>
      <c r="X41" s="175">
        <f aca="true" t="shared" si="5" ref="X41:X61">F41+H41+J41+L41+N41+P41+R41+T41</f>
        <v>25</v>
      </c>
      <c r="Y41" s="176">
        <v>68</v>
      </c>
      <c r="Z41" s="169" t="s">
        <v>3</v>
      </c>
    </row>
    <row r="42" spans="1:26" ht="15">
      <c r="A42" s="162">
        <v>2</v>
      </c>
      <c r="B42" s="162" t="s">
        <v>430</v>
      </c>
      <c r="C42" s="162" t="s">
        <v>123</v>
      </c>
      <c r="D42" s="170" t="s">
        <v>397</v>
      </c>
      <c r="E42" s="171">
        <v>5</v>
      </c>
      <c r="F42" s="171">
        <v>3</v>
      </c>
      <c r="G42" s="171">
        <v>6</v>
      </c>
      <c r="H42" s="171">
        <v>3</v>
      </c>
      <c r="I42" s="171">
        <v>6</v>
      </c>
      <c r="J42" s="171">
        <v>5</v>
      </c>
      <c r="K42" s="171">
        <v>6</v>
      </c>
      <c r="L42" s="171">
        <v>2</v>
      </c>
      <c r="M42" s="171">
        <v>3</v>
      </c>
      <c r="N42" s="171">
        <v>2</v>
      </c>
      <c r="O42" s="171">
        <v>6</v>
      </c>
      <c r="P42" s="171">
        <v>3</v>
      </c>
      <c r="Q42" s="171">
        <v>5</v>
      </c>
      <c r="R42" s="171">
        <v>3</v>
      </c>
      <c r="S42" s="171">
        <v>6</v>
      </c>
      <c r="T42" s="171">
        <v>1</v>
      </c>
      <c r="U42" s="172"/>
      <c r="V42" s="173">
        <f t="shared" si="4"/>
        <v>43</v>
      </c>
      <c r="W42" s="174" t="s">
        <v>387</v>
      </c>
      <c r="X42" s="175">
        <f t="shared" si="5"/>
        <v>22</v>
      </c>
      <c r="Y42" s="176">
        <v>70</v>
      </c>
      <c r="Z42" s="169" t="s">
        <v>3</v>
      </c>
    </row>
    <row r="43" spans="1:26" ht="15">
      <c r="A43" s="162">
        <v>3</v>
      </c>
      <c r="B43" s="162" t="s">
        <v>431</v>
      </c>
      <c r="C43" s="162" t="s">
        <v>123</v>
      </c>
      <c r="D43" s="170" t="s">
        <v>397</v>
      </c>
      <c r="E43" s="171">
        <v>5</v>
      </c>
      <c r="F43" s="171">
        <v>3</v>
      </c>
      <c r="G43" s="171">
        <v>6</v>
      </c>
      <c r="H43" s="171">
        <v>3</v>
      </c>
      <c r="I43" s="171">
        <v>6</v>
      </c>
      <c r="J43" s="171">
        <v>5</v>
      </c>
      <c r="K43" s="171">
        <v>6</v>
      </c>
      <c r="L43" s="171">
        <v>2</v>
      </c>
      <c r="M43" s="171">
        <v>5</v>
      </c>
      <c r="N43" s="171">
        <v>4</v>
      </c>
      <c r="O43" s="171">
        <v>6</v>
      </c>
      <c r="P43" s="171">
        <v>3</v>
      </c>
      <c r="Q43" s="171">
        <v>5</v>
      </c>
      <c r="R43" s="171">
        <v>3</v>
      </c>
      <c r="S43" s="171">
        <v>2</v>
      </c>
      <c r="T43" s="171">
        <v>1</v>
      </c>
      <c r="U43" s="172"/>
      <c r="V43" s="173">
        <f t="shared" si="4"/>
        <v>41</v>
      </c>
      <c r="W43" s="174" t="s">
        <v>387</v>
      </c>
      <c r="X43" s="175">
        <f t="shared" si="5"/>
        <v>24</v>
      </c>
      <c r="Y43" s="176">
        <v>47</v>
      </c>
      <c r="Z43" s="169"/>
    </row>
    <row r="44" spans="1:26" ht="15">
      <c r="A44" s="162">
        <v>4</v>
      </c>
      <c r="B44" s="162" t="s">
        <v>94</v>
      </c>
      <c r="C44" s="162" t="s">
        <v>389</v>
      </c>
      <c r="D44" s="170" t="s">
        <v>397</v>
      </c>
      <c r="E44" s="171">
        <v>5</v>
      </c>
      <c r="F44" s="171">
        <v>3</v>
      </c>
      <c r="G44" s="171">
        <v>4</v>
      </c>
      <c r="H44" s="171">
        <v>3</v>
      </c>
      <c r="I44" s="171">
        <v>4</v>
      </c>
      <c r="J44" s="171">
        <v>4</v>
      </c>
      <c r="K44" s="171">
        <v>6</v>
      </c>
      <c r="L44" s="171">
        <v>2</v>
      </c>
      <c r="M44" s="171">
        <v>4</v>
      </c>
      <c r="N44" s="171">
        <v>2</v>
      </c>
      <c r="O44" s="171">
        <v>5</v>
      </c>
      <c r="P44" s="171">
        <v>3</v>
      </c>
      <c r="Q44" s="171">
        <v>6</v>
      </c>
      <c r="R44" s="171">
        <v>4</v>
      </c>
      <c r="S44" s="171">
        <v>6</v>
      </c>
      <c r="T44" s="171">
        <v>1</v>
      </c>
      <c r="U44" s="172"/>
      <c r="V44" s="173">
        <f t="shared" si="4"/>
        <v>40</v>
      </c>
      <c r="W44" s="174" t="s">
        <v>387</v>
      </c>
      <c r="X44" s="175">
        <f t="shared" si="5"/>
        <v>22</v>
      </c>
      <c r="Y44" s="176">
        <v>56</v>
      </c>
      <c r="Z44" s="169"/>
    </row>
    <row r="45" spans="1:26" ht="15">
      <c r="A45" s="162">
        <v>5</v>
      </c>
      <c r="B45" s="162" t="s">
        <v>92</v>
      </c>
      <c r="C45" s="162" t="s">
        <v>391</v>
      </c>
      <c r="D45" s="170" t="s">
        <v>397</v>
      </c>
      <c r="E45" s="171">
        <v>6</v>
      </c>
      <c r="F45" s="171">
        <v>3</v>
      </c>
      <c r="G45" s="171">
        <v>6</v>
      </c>
      <c r="H45" s="171">
        <v>3</v>
      </c>
      <c r="I45" s="171">
        <v>4</v>
      </c>
      <c r="J45" s="171">
        <v>3</v>
      </c>
      <c r="K45" s="171">
        <v>5</v>
      </c>
      <c r="L45" s="171">
        <v>2</v>
      </c>
      <c r="M45" s="171">
        <v>3</v>
      </c>
      <c r="N45" s="171">
        <v>3</v>
      </c>
      <c r="O45" s="171">
        <v>5</v>
      </c>
      <c r="P45" s="171">
        <v>3</v>
      </c>
      <c r="Q45" s="171">
        <v>5</v>
      </c>
      <c r="R45" s="171">
        <v>4</v>
      </c>
      <c r="S45" s="171">
        <v>5</v>
      </c>
      <c r="T45" s="171">
        <v>1</v>
      </c>
      <c r="U45" s="172"/>
      <c r="V45" s="173">
        <f t="shared" si="4"/>
        <v>39</v>
      </c>
      <c r="W45" s="174" t="s">
        <v>387</v>
      </c>
      <c r="X45" s="175">
        <f t="shared" si="5"/>
        <v>22</v>
      </c>
      <c r="Y45" s="176">
        <v>48</v>
      </c>
      <c r="Z45" s="169"/>
    </row>
    <row r="46" spans="1:25" ht="15">
      <c r="A46" s="162">
        <v>6</v>
      </c>
      <c r="B46" s="162" t="s">
        <v>95</v>
      </c>
      <c r="C46" s="162" t="s">
        <v>123</v>
      </c>
      <c r="D46" s="170" t="s">
        <v>397</v>
      </c>
      <c r="E46" s="171">
        <v>5</v>
      </c>
      <c r="F46" s="171">
        <v>3</v>
      </c>
      <c r="G46" s="171">
        <v>4</v>
      </c>
      <c r="H46" s="171">
        <v>3</v>
      </c>
      <c r="I46" s="171">
        <v>3</v>
      </c>
      <c r="J46" s="171">
        <v>2</v>
      </c>
      <c r="K46" s="171">
        <v>6</v>
      </c>
      <c r="L46" s="171">
        <v>2</v>
      </c>
      <c r="M46" s="171">
        <v>5</v>
      </c>
      <c r="N46" s="171">
        <v>4</v>
      </c>
      <c r="O46" s="171">
        <v>5</v>
      </c>
      <c r="P46" s="171">
        <v>3</v>
      </c>
      <c r="Q46" s="171">
        <v>4</v>
      </c>
      <c r="R46" s="171">
        <v>4</v>
      </c>
      <c r="S46" s="171">
        <v>5</v>
      </c>
      <c r="T46" s="171">
        <v>1</v>
      </c>
      <c r="U46" s="172"/>
      <c r="V46" s="173">
        <f t="shared" si="4"/>
        <v>37</v>
      </c>
      <c r="W46" s="174" t="s">
        <v>387</v>
      </c>
      <c r="X46" s="175">
        <f t="shared" si="5"/>
        <v>22</v>
      </c>
      <c r="Y46" s="176">
        <v>39</v>
      </c>
    </row>
    <row r="47" spans="1:25" ht="15">
      <c r="A47" s="162">
        <v>7</v>
      </c>
      <c r="B47" s="162" t="s">
        <v>100</v>
      </c>
      <c r="C47" s="162" t="s">
        <v>123</v>
      </c>
      <c r="D47" s="170" t="s">
        <v>397</v>
      </c>
      <c r="E47" s="170">
        <v>5</v>
      </c>
      <c r="F47" s="170">
        <v>3</v>
      </c>
      <c r="G47" s="170">
        <v>5</v>
      </c>
      <c r="H47" s="170">
        <v>2</v>
      </c>
      <c r="I47" s="170">
        <v>4</v>
      </c>
      <c r="J47" s="170">
        <v>4</v>
      </c>
      <c r="K47" s="170">
        <v>6</v>
      </c>
      <c r="L47" s="170">
        <v>2</v>
      </c>
      <c r="M47" s="170">
        <v>5</v>
      </c>
      <c r="N47" s="170">
        <v>4</v>
      </c>
      <c r="O47" s="170">
        <v>6</v>
      </c>
      <c r="P47" s="170">
        <v>3</v>
      </c>
      <c r="Q47" s="170">
        <v>0</v>
      </c>
      <c r="R47" s="170">
        <v>0</v>
      </c>
      <c r="S47" s="170">
        <v>6</v>
      </c>
      <c r="T47" s="170">
        <v>1</v>
      </c>
      <c r="U47" s="170"/>
      <c r="V47" s="193">
        <f t="shared" si="4"/>
        <v>37</v>
      </c>
      <c r="W47" s="193" t="s">
        <v>387</v>
      </c>
      <c r="X47" s="193">
        <f t="shared" si="5"/>
        <v>19</v>
      </c>
      <c r="Y47" s="170">
        <v>49</v>
      </c>
    </row>
    <row r="48" spans="1:25" ht="15">
      <c r="A48" s="162">
        <v>8</v>
      </c>
      <c r="B48" s="162" t="s">
        <v>103</v>
      </c>
      <c r="C48" s="162" t="s">
        <v>123</v>
      </c>
      <c r="D48" s="170" t="s">
        <v>397</v>
      </c>
      <c r="E48" s="171">
        <v>5</v>
      </c>
      <c r="F48" s="171">
        <v>3</v>
      </c>
      <c r="G48" s="171">
        <v>6</v>
      </c>
      <c r="H48" s="171">
        <v>3</v>
      </c>
      <c r="I48" s="171">
        <v>4</v>
      </c>
      <c r="J48" s="171">
        <v>3</v>
      </c>
      <c r="K48" s="171">
        <v>1</v>
      </c>
      <c r="L48" s="171">
        <v>1</v>
      </c>
      <c r="M48" s="171">
        <v>6</v>
      </c>
      <c r="N48" s="171">
        <v>5</v>
      </c>
      <c r="O48" s="171">
        <v>5</v>
      </c>
      <c r="P48" s="171">
        <v>3</v>
      </c>
      <c r="Q48" s="171">
        <v>5</v>
      </c>
      <c r="R48" s="171">
        <v>4</v>
      </c>
      <c r="S48" s="171">
        <v>4</v>
      </c>
      <c r="T48" s="171">
        <v>1</v>
      </c>
      <c r="U48" s="171"/>
      <c r="V48" s="201">
        <f t="shared" si="4"/>
        <v>36</v>
      </c>
      <c r="W48" s="174" t="s">
        <v>387</v>
      </c>
      <c r="X48" s="201">
        <f t="shared" si="5"/>
        <v>23</v>
      </c>
      <c r="Y48" s="171">
        <v>29</v>
      </c>
    </row>
    <row r="49" spans="1:25" ht="15">
      <c r="A49" s="162">
        <v>9</v>
      </c>
      <c r="B49" s="162" t="s">
        <v>122</v>
      </c>
      <c r="C49" s="162" t="s">
        <v>123</v>
      </c>
      <c r="D49" s="170" t="s">
        <v>397</v>
      </c>
      <c r="E49" s="171">
        <v>6</v>
      </c>
      <c r="F49" s="171">
        <v>3</v>
      </c>
      <c r="G49" s="171">
        <v>6</v>
      </c>
      <c r="H49" s="171">
        <v>3</v>
      </c>
      <c r="I49" s="171">
        <v>2</v>
      </c>
      <c r="J49" s="171">
        <v>2</v>
      </c>
      <c r="K49" s="171">
        <v>6</v>
      </c>
      <c r="L49" s="171">
        <v>2</v>
      </c>
      <c r="M49" s="171">
        <v>5</v>
      </c>
      <c r="N49" s="171">
        <v>4</v>
      </c>
      <c r="O49" s="171">
        <v>3</v>
      </c>
      <c r="P49" s="171">
        <v>1</v>
      </c>
      <c r="Q49" s="171">
        <v>5</v>
      </c>
      <c r="R49" s="171">
        <v>3</v>
      </c>
      <c r="S49" s="171">
        <v>2</v>
      </c>
      <c r="T49" s="171">
        <v>1</v>
      </c>
      <c r="U49" s="171"/>
      <c r="V49" s="201">
        <f t="shared" si="4"/>
        <v>35</v>
      </c>
      <c r="W49" s="174" t="s">
        <v>387</v>
      </c>
      <c r="X49" s="201">
        <f t="shared" si="5"/>
        <v>19</v>
      </c>
      <c r="Y49" s="171">
        <v>37</v>
      </c>
    </row>
    <row r="50" spans="1:25" ht="15">
      <c r="A50" s="162">
        <v>10</v>
      </c>
      <c r="B50" s="162" t="s">
        <v>101</v>
      </c>
      <c r="C50" s="162" t="s">
        <v>389</v>
      </c>
      <c r="D50" s="170" t="s">
        <v>397</v>
      </c>
      <c r="E50" s="171">
        <v>4</v>
      </c>
      <c r="F50" s="171">
        <v>2</v>
      </c>
      <c r="G50" s="171">
        <v>5</v>
      </c>
      <c r="H50" s="171">
        <v>2</v>
      </c>
      <c r="I50" s="171">
        <v>2</v>
      </c>
      <c r="J50" s="171">
        <v>2</v>
      </c>
      <c r="K50" s="171">
        <v>3</v>
      </c>
      <c r="L50" s="171">
        <v>1</v>
      </c>
      <c r="M50" s="171">
        <v>3</v>
      </c>
      <c r="N50" s="171">
        <v>2</v>
      </c>
      <c r="O50" s="171">
        <v>5</v>
      </c>
      <c r="P50" s="171">
        <v>3</v>
      </c>
      <c r="Q50" s="171">
        <v>6</v>
      </c>
      <c r="R50" s="171">
        <v>4</v>
      </c>
      <c r="S50" s="171">
        <v>5</v>
      </c>
      <c r="T50" s="171">
        <v>1</v>
      </c>
      <c r="U50" s="171"/>
      <c r="V50" s="201">
        <f t="shared" si="4"/>
        <v>33</v>
      </c>
      <c r="W50" s="174" t="s">
        <v>387</v>
      </c>
      <c r="X50" s="201">
        <f t="shared" si="5"/>
        <v>17</v>
      </c>
      <c r="Y50" s="171">
        <v>38</v>
      </c>
    </row>
    <row r="51" spans="1:25" ht="15">
      <c r="A51" s="162">
        <v>11</v>
      </c>
      <c r="B51" s="162" t="s">
        <v>375</v>
      </c>
      <c r="C51" s="162" t="s">
        <v>123</v>
      </c>
      <c r="D51" s="170" t="s">
        <v>397</v>
      </c>
      <c r="E51" s="171">
        <v>3</v>
      </c>
      <c r="F51" s="171">
        <v>2</v>
      </c>
      <c r="G51" s="171">
        <v>5</v>
      </c>
      <c r="H51" s="171">
        <v>3</v>
      </c>
      <c r="I51" s="171">
        <v>1</v>
      </c>
      <c r="J51" s="171">
        <v>1</v>
      </c>
      <c r="K51" s="171">
        <v>6</v>
      </c>
      <c r="L51" s="171">
        <v>2</v>
      </c>
      <c r="M51" s="171">
        <v>5</v>
      </c>
      <c r="N51" s="171">
        <v>4</v>
      </c>
      <c r="O51" s="171">
        <v>4</v>
      </c>
      <c r="P51" s="171">
        <v>3</v>
      </c>
      <c r="Q51" s="171">
        <v>4</v>
      </c>
      <c r="R51" s="171">
        <v>4</v>
      </c>
      <c r="S51" s="171">
        <v>4</v>
      </c>
      <c r="T51" s="171">
        <v>1</v>
      </c>
      <c r="U51" s="171"/>
      <c r="V51" s="201">
        <f t="shared" si="4"/>
        <v>32</v>
      </c>
      <c r="W51" s="174" t="s">
        <v>387</v>
      </c>
      <c r="X51" s="201">
        <f t="shared" si="5"/>
        <v>20</v>
      </c>
      <c r="Y51" s="171">
        <v>33</v>
      </c>
    </row>
    <row r="52" spans="1:25" ht="15">
      <c r="A52" s="162">
        <v>12</v>
      </c>
      <c r="B52" s="162" t="s">
        <v>398</v>
      </c>
      <c r="C52" s="162" t="s">
        <v>390</v>
      </c>
      <c r="D52" s="170" t="s">
        <v>59</v>
      </c>
      <c r="E52" s="171">
        <v>4</v>
      </c>
      <c r="F52" s="171">
        <v>3</v>
      </c>
      <c r="G52" s="171">
        <v>4</v>
      </c>
      <c r="H52" s="171">
        <v>2</v>
      </c>
      <c r="I52" s="171">
        <v>3</v>
      </c>
      <c r="J52" s="171">
        <v>3</v>
      </c>
      <c r="K52" s="171">
        <v>5</v>
      </c>
      <c r="L52" s="171">
        <v>2</v>
      </c>
      <c r="M52" s="171">
        <v>5</v>
      </c>
      <c r="N52" s="171">
        <v>3</v>
      </c>
      <c r="O52" s="171">
        <v>3</v>
      </c>
      <c r="P52" s="171">
        <v>2</v>
      </c>
      <c r="Q52" s="171">
        <v>5</v>
      </c>
      <c r="R52" s="171">
        <v>3</v>
      </c>
      <c r="S52" s="171">
        <v>3</v>
      </c>
      <c r="T52" s="171">
        <v>1</v>
      </c>
      <c r="U52" s="172"/>
      <c r="V52" s="173">
        <f t="shared" si="4"/>
        <v>32</v>
      </c>
      <c r="W52" s="174" t="s">
        <v>387</v>
      </c>
      <c r="X52" s="175">
        <f t="shared" si="5"/>
        <v>19</v>
      </c>
      <c r="Y52" s="176">
        <v>31</v>
      </c>
    </row>
    <row r="53" spans="1:25" ht="15">
      <c r="A53" s="162">
        <v>13</v>
      </c>
      <c r="B53" s="162" t="s">
        <v>97</v>
      </c>
      <c r="C53" s="162" t="s">
        <v>123</v>
      </c>
      <c r="D53" s="170" t="s">
        <v>397</v>
      </c>
      <c r="E53" s="171">
        <v>6</v>
      </c>
      <c r="F53" s="171">
        <v>3</v>
      </c>
      <c r="G53" s="171">
        <v>3</v>
      </c>
      <c r="H53" s="171">
        <v>2</v>
      </c>
      <c r="I53" s="171">
        <v>4</v>
      </c>
      <c r="J53" s="171">
        <v>4</v>
      </c>
      <c r="K53" s="171">
        <v>3</v>
      </c>
      <c r="L53" s="171">
        <v>1</v>
      </c>
      <c r="M53" s="171">
        <v>2</v>
      </c>
      <c r="N53" s="171">
        <v>2</v>
      </c>
      <c r="O53" s="171">
        <v>3</v>
      </c>
      <c r="P53" s="171">
        <v>3</v>
      </c>
      <c r="Q53" s="171">
        <v>4</v>
      </c>
      <c r="R53" s="171">
        <v>3</v>
      </c>
      <c r="S53" s="171">
        <v>6</v>
      </c>
      <c r="T53" s="171">
        <v>1</v>
      </c>
      <c r="U53" s="171"/>
      <c r="V53" s="193">
        <f t="shared" si="4"/>
        <v>31</v>
      </c>
      <c r="W53" s="193"/>
      <c r="X53" s="193">
        <f t="shared" si="5"/>
        <v>19</v>
      </c>
      <c r="Y53" s="170">
        <v>39</v>
      </c>
    </row>
    <row r="54" spans="1:26" ht="15">
      <c r="A54" s="179"/>
      <c r="B54" s="179" t="s">
        <v>399</v>
      </c>
      <c r="C54" s="179" t="s">
        <v>133</v>
      </c>
      <c r="D54" s="180" t="s">
        <v>397</v>
      </c>
      <c r="E54" s="181">
        <v>6</v>
      </c>
      <c r="F54" s="181">
        <v>3</v>
      </c>
      <c r="G54" s="181">
        <v>5</v>
      </c>
      <c r="H54" s="181">
        <v>2</v>
      </c>
      <c r="I54" s="181">
        <v>0</v>
      </c>
      <c r="J54" s="181">
        <v>0</v>
      </c>
      <c r="K54" s="181">
        <v>4</v>
      </c>
      <c r="L54" s="181">
        <v>2</v>
      </c>
      <c r="M54" s="181">
        <v>5</v>
      </c>
      <c r="N54" s="181">
        <v>2</v>
      </c>
      <c r="O54" s="181">
        <v>4</v>
      </c>
      <c r="P54" s="181">
        <v>3</v>
      </c>
      <c r="Q54" s="181">
        <v>1</v>
      </c>
      <c r="R54" s="181">
        <v>1</v>
      </c>
      <c r="S54" s="181">
        <v>6</v>
      </c>
      <c r="T54" s="181">
        <v>1</v>
      </c>
      <c r="U54" s="181"/>
      <c r="V54" s="202">
        <f t="shared" si="4"/>
        <v>31</v>
      </c>
      <c r="W54" s="184" t="s">
        <v>387</v>
      </c>
      <c r="X54" s="202">
        <f t="shared" si="5"/>
        <v>14</v>
      </c>
      <c r="Y54" s="181">
        <v>39</v>
      </c>
      <c r="Z54" s="187"/>
    </row>
    <row r="55" spans="1:25" ht="15">
      <c r="A55" s="162">
        <v>14</v>
      </c>
      <c r="B55" s="162" t="s">
        <v>209</v>
      </c>
      <c r="C55" s="162" t="s">
        <v>123</v>
      </c>
      <c r="D55" s="170" t="s">
        <v>397</v>
      </c>
      <c r="E55" s="171">
        <v>6</v>
      </c>
      <c r="F55" s="171">
        <v>3</v>
      </c>
      <c r="G55" s="171">
        <v>4</v>
      </c>
      <c r="H55" s="171">
        <v>3</v>
      </c>
      <c r="I55" s="171">
        <v>4</v>
      </c>
      <c r="J55" s="171">
        <v>3</v>
      </c>
      <c r="K55" s="171">
        <v>6</v>
      </c>
      <c r="L55" s="171">
        <v>2</v>
      </c>
      <c r="M55" s="171">
        <v>1</v>
      </c>
      <c r="N55" s="171">
        <v>1</v>
      </c>
      <c r="O55" s="171">
        <v>3</v>
      </c>
      <c r="P55" s="171">
        <v>3</v>
      </c>
      <c r="Q55" s="171">
        <v>2</v>
      </c>
      <c r="R55" s="171">
        <v>2</v>
      </c>
      <c r="S55" s="171">
        <v>4</v>
      </c>
      <c r="T55" s="171">
        <v>1</v>
      </c>
      <c r="U55" s="171"/>
      <c r="V55" s="201">
        <f t="shared" si="4"/>
        <v>30</v>
      </c>
      <c r="W55" s="174" t="s">
        <v>387</v>
      </c>
      <c r="X55" s="201">
        <f t="shared" si="5"/>
        <v>18</v>
      </c>
      <c r="Y55" s="171">
        <v>35</v>
      </c>
    </row>
    <row r="56" spans="1:25" ht="15">
      <c r="A56" s="162">
        <v>15</v>
      </c>
      <c r="B56" s="162" t="s">
        <v>376</v>
      </c>
      <c r="C56" s="162" t="s">
        <v>123</v>
      </c>
      <c r="D56" s="170" t="s">
        <v>397</v>
      </c>
      <c r="E56" s="170">
        <v>4</v>
      </c>
      <c r="F56" s="170">
        <v>3</v>
      </c>
      <c r="G56" s="170">
        <v>6</v>
      </c>
      <c r="H56" s="170">
        <v>3</v>
      </c>
      <c r="I56" s="170">
        <v>3</v>
      </c>
      <c r="J56" s="170">
        <v>3</v>
      </c>
      <c r="K56" s="170">
        <v>3</v>
      </c>
      <c r="L56" s="170">
        <v>2</v>
      </c>
      <c r="M56" s="170">
        <v>2</v>
      </c>
      <c r="N56" s="170">
        <v>2</v>
      </c>
      <c r="O56" s="170">
        <v>5</v>
      </c>
      <c r="P56" s="170">
        <v>3</v>
      </c>
      <c r="Q56" s="170">
        <v>1</v>
      </c>
      <c r="R56" s="170">
        <v>1</v>
      </c>
      <c r="S56" s="170">
        <v>5</v>
      </c>
      <c r="T56" s="170">
        <v>1</v>
      </c>
      <c r="U56" s="170"/>
      <c r="V56" s="193">
        <f t="shared" si="4"/>
        <v>29</v>
      </c>
      <c r="W56" s="193"/>
      <c r="X56" s="193">
        <f t="shared" si="5"/>
        <v>18</v>
      </c>
      <c r="Y56" s="170">
        <v>38</v>
      </c>
    </row>
    <row r="57" spans="1:25" ht="15">
      <c r="A57" s="162">
        <v>16</v>
      </c>
      <c r="B57" s="162" t="s">
        <v>377</v>
      </c>
      <c r="C57" s="162" t="s">
        <v>123</v>
      </c>
      <c r="D57" s="170" t="s">
        <v>397</v>
      </c>
      <c r="E57" s="171">
        <v>5</v>
      </c>
      <c r="F57" s="171">
        <v>3</v>
      </c>
      <c r="G57" s="171">
        <v>2</v>
      </c>
      <c r="H57" s="171">
        <v>1</v>
      </c>
      <c r="I57" s="171">
        <v>4</v>
      </c>
      <c r="J57" s="171">
        <v>4</v>
      </c>
      <c r="K57" s="171">
        <v>5</v>
      </c>
      <c r="L57" s="171">
        <v>2</v>
      </c>
      <c r="M57" s="171">
        <v>3</v>
      </c>
      <c r="N57" s="171">
        <v>3</v>
      </c>
      <c r="O57" s="171">
        <v>0</v>
      </c>
      <c r="P57" s="171">
        <v>0</v>
      </c>
      <c r="Q57" s="171">
        <v>4</v>
      </c>
      <c r="R57" s="171">
        <v>4</v>
      </c>
      <c r="S57" s="171">
        <v>4</v>
      </c>
      <c r="T57" s="171">
        <v>1</v>
      </c>
      <c r="U57" s="171"/>
      <c r="V57" s="201">
        <f t="shared" si="4"/>
        <v>27</v>
      </c>
      <c r="W57" s="174" t="s">
        <v>387</v>
      </c>
      <c r="X57" s="201">
        <f t="shared" si="5"/>
        <v>18</v>
      </c>
      <c r="Y57" s="171">
        <v>39</v>
      </c>
    </row>
    <row r="58" spans="1:25" ht="15">
      <c r="A58" s="162">
        <v>17</v>
      </c>
      <c r="B58" s="162" t="s">
        <v>204</v>
      </c>
      <c r="C58" s="162" t="s">
        <v>391</v>
      </c>
      <c r="D58" s="170" t="s">
        <v>397</v>
      </c>
      <c r="E58" s="171">
        <v>5</v>
      </c>
      <c r="F58" s="171">
        <v>3</v>
      </c>
      <c r="G58" s="171">
        <v>4</v>
      </c>
      <c r="H58" s="171">
        <v>2</v>
      </c>
      <c r="I58" s="171">
        <v>3</v>
      </c>
      <c r="J58" s="171">
        <v>3</v>
      </c>
      <c r="K58" s="171">
        <v>4</v>
      </c>
      <c r="L58" s="171">
        <v>2</v>
      </c>
      <c r="M58" s="171">
        <v>3</v>
      </c>
      <c r="N58" s="171">
        <v>3</v>
      </c>
      <c r="O58" s="171">
        <v>0</v>
      </c>
      <c r="P58" s="171">
        <v>0</v>
      </c>
      <c r="Q58" s="171">
        <v>3</v>
      </c>
      <c r="R58" s="171">
        <v>3</v>
      </c>
      <c r="S58" s="171">
        <v>4</v>
      </c>
      <c r="T58" s="171">
        <v>1</v>
      </c>
      <c r="U58" s="171"/>
      <c r="V58" s="201">
        <f t="shared" si="4"/>
        <v>26</v>
      </c>
      <c r="W58" s="174" t="s">
        <v>387</v>
      </c>
      <c r="X58" s="201">
        <f t="shared" si="5"/>
        <v>17</v>
      </c>
      <c r="Y58" s="171">
        <v>32</v>
      </c>
    </row>
    <row r="59" spans="1:25" ht="15">
      <c r="A59" s="162">
        <v>18</v>
      </c>
      <c r="B59" s="162" t="s">
        <v>107</v>
      </c>
      <c r="C59" s="162" t="s">
        <v>123</v>
      </c>
      <c r="D59" s="170" t="s">
        <v>397</v>
      </c>
      <c r="E59" s="171">
        <v>5</v>
      </c>
      <c r="F59" s="171">
        <v>3</v>
      </c>
      <c r="G59" s="171">
        <v>5</v>
      </c>
      <c r="H59" s="171">
        <v>3</v>
      </c>
      <c r="I59" s="171">
        <v>4</v>
      </c>
      <c r="J59" s="171">
        <v>4</v>
      </c>
      <c r="K59" s="171">
        <v>2</v>
      </c>
      <c r="L59" s="171">
        <v>1</v>
      </c>
      <c r="M59" s="171">
        <v>2</v>
      </c>
      <c r="N59" s="171">
        <v>1</v>
      </c>
      <c r="O59" s="171">
        <v>4</v>
      </c>
      <c r="P59" s="171">
        <v>2</v>
      </c>
      <c r="Q59" s="171">
        <v>2</v>
      </c>
      <c r="R59" s="171">
        <v>2</v>
      </c>
      <c r="S59" s="171">
        <v>1</v>
      </c>
      <c r="T59" s="171">
        <v>1</v>
      </c>
      <c r="U59" s="171"/>
      <c r="V59" s="201">
        <f t="shared" si="4"/>
        <v>25</v>
      </c>
      <c r="W59" s="174" t="s">
        <v>387</v>
      </c>
      <c r="X59" s="201">
        <f t="shared" si="5"/>
        <v>17</v>
      </c>
      <c r="Y59" s="171">
        <v>33</v>
      </c>
    </row>
    <row r="60" spans="1:25" ht="15">
      <c r="A60" s="162">
        <v>19</v>
      </c>
      <c r="B60" s="162" t="s">
        <v>206</v>
      </c>
      <c r="C60" s="162" t="s">
        <v>123</v>
      </c>
      <c r="D60" s="170" t="s">
        <v>397</v>
      </c>
      <c r="E60" s="171">
        <v>2</v>
      </c>
      <c r="F60" s="171">
        <v>2</v>
      </c>
      <c r="G60" s="171">
        <v>5</v>
      </c>
      <c r="H60" s="171">
        <v>3</v>
      </c>
      <c r="I60" s="171">
        <v>4</v>
      </c>
      <c r="J60" s="171">
        <v>3</v>
      </c>
      <c r="K60" s="171">
        <v>3</v>
      </c>
      <c r="L60" s="171">
        <v>2</v>
      </c>
      <c r="M60" s="171">
        <v>3</v>
      </c>
      <c r="N60" s="171">
        <v>3</v>
      </c>
      <c r="O60" s="171">
        <v>1</v>
      </c>
      <c r="P60" s="171">
        <v>1</v>
      </c>
      <c r="Q60" s="171">
        <v>2</v>
      </c>
      <c r="R60" s="171">
        <v>1</v>
      </c>
      <c r="S60" s="171">
        <v>3</v>
      </c>
      <c r="T60" s="171">
        <v>1</v>
      </c>
      <c r="U60" s="171"/>
      <c r="V60" s="201">
        <f t="shared" si="4"/>
        <v>23</v>
      </c>
      <c r="W60" s="174" t="s">
        <v>387</v>
      </c>
      <c r="X60" s="201">
        <f t="shared" si="5"/>
        <v>16</v>
      </c>
      <c r="Y60" s="171">
        <v>23</v>
      </c>
    </row>
    <row r="61" spans="1:25" ht="15">
      <c r="A61" s="162">
        <v>20</v>
      </c>
      <c r="B61" s="162" t="s">
        <v>104</v>
      </c>
      <c r="C61" s="162" t="s">
        <v>123</v>
      </c>
      <c r="D61" s="170" t="s">
        <v>397</v>
      </c>
      <c r="E61" s="171">
        <v>4</v>
      </c>
      <c r="F61" s="171">
        <v>3</v>
      </c>
      <c r="G61" s="171">
        <v>3</v>
      </c>
      <c r="H61" s="171">
        <v>3</v>
      </c>
      <c r="I61" s="171">
        <v>4</v>
      </c>
      <c r="J61" s="171">
        <v>4</v>
      </c>
      <c r="K61" s="171">
        <v>2</v>
      </c>
      <c r="L61" s="171">
        <v>1</v>
      </c>
      <c r="M61" s="171">
        <v>5</v>
      </c>
      <c r="N61" s="171">
        <v>4</v>
      </c>
      <c r="O61" s="171">
        <v>0</v>
      </c>
      <c r="P61" s="171">
        <v>0</v>
      </c>
      <c r="Q61" s="171">
        <v>3</v>
      </c>
      <c r="R61" s="171">
        <v>2</v>
      </c>
      <c r="S61" s="171">
        <v>1</v>
      </c>
      <c r="T61" s="171">
        <v>1</v>
      </c>
      <c r="U61" s="171"/>
      <c r="V61" s="201">
        <f t="shared" si="4"/>
        <v>22</v>
      </c>
      <c r="W61" s="174" t="s">
        <v>387</v>
      </c>
      <c r="X61" s="201">
        <f t="shared" si="5"/>
        <v>18</v>
      </c>
      <c r="Y61" s="171">
        <v>26</v>
      </c>
    </row>
    <row r="62" ht="15.75" thickBot="1"/>
    <row r="63" spans="2:26" ht="15">
      <c r="B63" s="154" t="s">
        <v>53</v>
      </c>
      <c r="E63" s="155">
        <v>1</v>
      </c>
      <c r="F63" s="188"/>
      <c r="G63" s="155">
        <v>2</v>
      </c>
      <c r="H63" s="188"/>
      <c r="I63" s="155">
        <v>3</v>
      </c>
      <c r="J63" s="188"/>
      <c r="K63" s="189">
        <v>4</v>
      </c>
      <c r="L63" s="190"/>
      <c r="M63" s="189">
        <v>5</v>
      </c>
      <c r="N63" s="190"/>
      <c r="O63" s="189">
        <v>6</v>
      </c>
      <c r="P63" s="190"/>
      <c r="Q63" s="189">
        <v>7</v>
      </c>
      <c r="R63" s="190"/>
      <c r="S63" s="189">
        <v>8</v>
      </c>
      <c r="T63" s="190"/>
      <c r="U63" s="157"/>
      <c r="V63" s="158" t="s">
        <v>384</v>
      </c>
      <c r="W63" s="159"/>
      <c r="X63" s="160"/>
      <c r="Y63" s="168" t="s">
        <v>31</v>
      </c>
      <c r="Z63" s="169" t="s">
        <v>388</v>
      </c>
    </row>
    <row r="64" spans="1:26" ht="15">
      <c r="A64" s="162">
        <v>1</v>
      </c>
      <c r="B64" s="162" t="s">
        <v>54</v>
      </c>
      <c r="C64" s="162" t="s">
        <v>389</v>
      </c>
      <c r="D64" s="170" t="s">
        <v>53</v>
      </c>
      <c r="E64" s="171">
        <v>6</v>
      </c>
      <c r="F64" s="171">
        <v>3</v>
      </c>
      <c r="G64" s="171">
        <v>6</v>
      </c>
      <c r="H64" s="171">
        <v>3</v>
      </c>
      <c r="I64" s="171">
        <v>5</v>
      </c>
      <c r="J64" s="171">
        <v>4</v>
      </c>
      <c r="K64" s="171">
        <v>5</v>
      </c>
      <c r="L64" s="171">
        <v>2</v>
      </c>
      <c r="M64" s="171">
        <v>4</v>
      </c>
      <c r="N64" s="171">
        <v>3</v>
      </c>
      <c r="O64" s="171">
        <v>6</v>
      </c>
      <c r="P64" s="171">
        <v>3</v>
      </c>
      <c r="Q64" s="171">
        <v>5</v>
      </c>
      <c r="R64" s="171">
        <v>4</v>
      </c>
      <c r="S64" s="171">
        <v>6</v>
      </c>
      <c r="T64" s="171">
        <v>1</v>
      </c>
      <c r="U64" s="172"/>
      <c r="V64" s="173">
        <f>E64+G64+I64+K64+M64+O64+Q64+S64</f>
        <v>43</v>
      </c>
      <c r="W64" s="174" t="s">
        <v>387</v>
      </c>
      <c r="X64" s="175">
        <f>F64+H64+J64+L64+N64+P64+R64+T64</f>
        <v>23</v>
      </c>
      <c r="Y64" s="176">
        <v>52</v>
      </c>
      <c r="Z64" s="153" t="s">
        <v>3</v>
      </c>
    </row>
    <row r="65" spans="2:25" ht="15.75" thickBot="1">
      <c r="B65" s="154"/>
      <c r="E65" s="203"/>
      <c r="F65" s="203"/>
      <c r="G65" s="203"/>
      <c r="H65" s="203"/>
      <c r="I65" s="203"/>
      <c r="J65" s="203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5"/>
      <c r="W65" s="205"/>
      <c r="X65" s="205"/>
      <c r="Y65" s="203"/>
    </row>
    <row r="66" spans="2:25" ht="15">
      <c r="B66" s="154" t="s">
        <v>56</v>
      </c>
      <c r="E66" s="155">
        <v>1</v>
      </c>
      <c r="F66" s="188"/>
      <c r="G66" s="155">
        <v>2</v>
      </c>
      <c r="H66" s="188"/>
      <c r="I66" s="155">
        <v>3</v>
      </c>
      <c r="J66" s="188"/>
      <c r="K66" s="189">
        <v>4</v>
      </c>
      <c r="L66" s="190"/>
      <c r="M66" s="189">
        <v>5</v>
      </c>
      <c r="N66" s="190"/>
      <c r="O66" s="189">
        <v>6</v>
      </c>
      <c r="P66" s="190"/>
      <c r="Q66" s="189">
        <v>7</v>
      </c>
      <c r="R66" s="190"/>
      <c r="S66" s="189">
        <v>8</v>
      </c>
      <c r="T66" s="190"/>
      <c r="U66" s="157"/>
      <c r="V66" s="158" t="s">
        <v>384</v>
      </c>
      <c r="W66" s="159"/>
      <c r="X66" s="160"/>
      <c r="Y66" s="161"/>
    </row>
    <row r="67" spans="2:26" ht="15">
      <c r="B67" s="162" t="s">
        <v>17</v>
      </c>
      <c r="C67" s="162" t="s">
        <v>18</v>
      </c>
      <c r="D67" s="162" t="s">
        <v>21</v>
      </c>
      <c r="E67" s="163" t="s">
        <v>385</v>
      </c>
      <c r="F67" s="163" t="s">
        <v>386</v>
      </c>
      <c r="G67" s="163" t="s">
        <v>385</v>
      </c>
      <c r="H67" s="163" t="s">
        <v>386</v>
      </c>
      <c r="I67" s="163" t="s">
        <v>385</v>
      </c>
      <c r="J67" s="163" t="s">
        <v>386</v>
      </c>
      <c r="K67" s="163" t="s">
        <v>385</v>
      </c>
      <c r="L67" s="163" t="s">
        <v>386</v>
      </c>
      <c r="M67" s="163" t="s">
        <v>385</v>
      </c>
      <c r="N67" s="163" t="s">
        <v>386</v>
      </c>
      <c r="O67" s="163" t="s">
        <v>385</v>
      </c>
      <c r="P67" s="163" t="s">
        <v>386</v>
      </c>
      <c r="Q67" s="163" t="s">
        <v>385</v>
      </c>
      <c r="R67" s="163" t="s">
        <v>386</v>
      </c>
      <c r="S67" s="163" t="s">
        <v>385</v>
      </c>
      <c r="T67" s="163" t="s">
        <v>386</v>
      </c>
      <c r="U67" s="164"/>
      <c r="V67" s="165" t="s">
        <v>385</v>
      </c>
      <c r="W67" s="166" t="s">
        <v>387</v>
      </c>
      <c r="X67" s="191" t="s">
        <v>386</v>
      </c>
      <c r="Y67" s="168" t="s">
        <v>31</v>
      </c>
      <c r="Z67" s="169" t="s">
        <v>388</v>
      </c>
    </row>
    <row r="68" spans="1:25" ht="15">
      <c r="A68" s="162">
        <v>1</v>
      </c>
      <c r="B68" s="162" t="s">
        <v>57</v>
      </c>
      <c r="C68" s="162" t="s">
        <v>391</v>
      </c>
      <c r="D68" s="170" t="s">
        <v>56</v>
      </c>
      <c r="E68" s="170">
        <v>2</v>
      </c>
      <c r="F68" s="170">
        <v>1</v>
      </c>
      <c r="G68" s="170">
        <v>2</v>
      </c>
      <c r="H68" s="170">
        <v>1</v>
      </c>
      <c r="I68" s="170">
        <v>3</v>
      </c>
      <c r="J68" s="170">
        <v>3</v>
      </c>
      <c r="K68" s="170">
        <v>1</v>
      </c>
      <c r="L68" s="170">
        <v>1</v>
      </c>
      <c r="M68" s="170">
        <v>3</v>
      </c>
      <c r="N68" s="170">
        <v>2</v>
      </c>
      <c r="O68" s="170">
        <v>2</v>
      </c>
      <c r="P68" s="170">
        <v>1</v>
      </c>
      <c r="Q68" s="170">
        <v>2</v>
      </c>
      <c r="R68" s="170">
        <v>1</v>
      </c>
      <c r="S68" s="170">
        <v>4</v>
      </c>
      <c r="T68" s="170">
        <v>1</v>
      </c>
      <c r="U68" s="177"/>
      <c r="V68" s="173">
        <f>E68+G68+I68+K68+M68+O68+Q68+S68</f>
        <v>19</v>
      </c>
      <c r="W68" s="174" t="s">
        <v>387</v>
      </c>
      <c r="X68" s="175">
        <f>F68+H68+J68+L68+N68+P68+R68+T68</f>
        <v>11</v>
      </c>
      <c r="Y68" s="178">
        <v>18</v>
      </c>
    </row>
    <row r="69" spans="1:25" ht="15.75" thickBot="1">
      <c r="A69" s="162">
        <v>2</v>
      </c>
      <c r="B69" s="162" t="s">
        <v>378</v>
      </c>
      <c r="C69" s="162" t="s">
        <v>123</v>
      </c>
      <c r="D69" s="170" t="s">
        <v>56</v>
      </c>
      <c r="E69" s="171">
        <v>0</v>
      </c>
      <c r="F69" s="171">
        <v>0</v>
      </c>
      <c r="G69" s="171">
        <v>3</v>
      </c>
      <c r="H69" s="171">
        <v>2</v>
      </c>
      <c r="I69" s="171">
        <v>0</v>
      </c>
      <c r="J69" s="171">
        <v>0</v>
      </c>
      <c r="K69" s="171">
        <v>2</v>
      </c>
      <c r="L69" s="171">
        <v>1</v>
      </c>
      <c r="M69" s="171">
        <v>2</v>
      </c>
      <c r="N69" s="171">
        <v>2</v>
      </c>
      <c r="O69" s="171">
        <v>1</v>
      </c>
      <c r="P69" s="171">
        <v>1</v>
      </c>
      <c r="Q69" s="171">
        <v>0</v>
      </c>
      <c r="R69" s="171">
        <v>0</v>
      </c>
      <c r="S69" s="171">
        <v>3</v>
      </c>
      <c r="T69" s="171">
        <v>1</v>
      </c>
      <c r="U69" s="172"/>
      <c r="V69" s="173">
        <f>E69+G69+I69+K69+M69+O69+Q69+S69</f>
        <v>11</v>
      </c>
      <c r="W69" s="174" t="s">
        <v>387</v>
      </c>
      <c r="X69" s="175">
        <f>F69+H69+J69+L69+N69+P69+R69+T69</f>
        <v>7</v>
      </c>
      <c r="Y69" s="176">
        <v>16</v>
      </c>
    </row>
    <row r="70" spans="2:25" ht="15">
      <c r="B70" s="154" t="s">
        <v>59</v>
      </c>
      <c r="E70" s="163">
        <v>1</v>
      </c>
      <c r="F70" s="163"/>
      <c r="G70" s="163">
        <v>2</v>
      </c>
      <c r="H70" s="163"/>
      <c r="I70" s="163">
        <v>3</v>
      </c>
      <c r="J70" s="163"/>
      <c r="K70" s="206">
        <v>4</v>
      </c>
      <c r="L70" s="206"/>
      <c r="M70" s="206">
        <v>5</v>
      </c>
      <c r="N70" s="206"/>
      <c r="O70" s="206">
        <v>6</v>
      </c>
      <c r="P70" s="206"/>
      <c r="Q70" s="206">
        <v>7</v>
      </c>
      <c r="R70" s="206"/>
      <c r="S70" s="206">
        <v>8</v>
      </c>
      <c r="T70" s="206"/>
      <c r="U70" s="157"/>
      <c r="V70" s="158" t="s">
        <v>384</v>
      </c>
      <c r="W70" s="159"/>
      <c r="X70" s="160"/>
      <c r="Y70" s="161"/>
    </row>
    <row r="71" spans="2:26" ht="15">
      <c r="B71" s="162" t="s">
        <v>17</v>
      </c>
      <c r="C71" s="162" t="s">
        <v>18</v>
      </c>
      <c r="D71" s="162" t="s">
        <v>21</v>
      </c>
      <c r="E71" s="163" t="s">
        <v>385</v>
      </c>
      <c r="F71" s="163" t="s">
        <v>386</v>
      </c>
      <c r="G71" s="163" t="s">
        <v>385</v>
      </c>
      <c r="H71" s="163" t="s">
        <v>386</v>
      </c>
      <c r="I71" s="163" t="s">
        <v>385</v>
      </c>
      <c r="J71" s="163" t="s">
        <v>386</v>
      </c>
      <c r="K71" s="163" t="s">
        <v>385</v>
      </c>
      <c r="L71" s="163" t="s">
        <v>386</v>
      </c>
      <c r="M71" s="163" t="s">
        <v>385</v>
      </c>
      <c r="N71" s="163" t="s">
        <v>386</v>
      </c>
      <c r="O71" s="163" t="s">
        <v>385</v>
      </c>
      <c r="P71" s="163" t="s">
        <v>386</v>
      </c>
      <c r="Q71" s="163" t="s">
        <v>385</v>
      </c>
      <c r="R71" s="163" t="s">
        <v>386</v>
      </c>
      <c r="S71" s="163" t="s">
        <v>385</v>
      </c>
      <c r="T71" s="163" t="s">
        <v>386</v>
      </c>
      <c r="U71" s="164"/>
      <c r="V71" s="165" t="s">
        <v>385</v>
      </c>
      <c r="W71" s="166" t="s">
        <v>387</v>
      </c>
      <c r="X71" s="191" t="s">
        <v>386</v>
      </c>
      <c r="Y71" s="168" t="s">
        <v>31</v>
      </c>
      <c r="Z71" s="169" t="s">
        <v>388</v>
      </c>
    </row>
    <row r="73" spans="1:26" ht="15">
      <c r="A73" s="179"/>
      <c r="B73" s="179" t="s">
        <v>400</v>
      </c>
      <c r="C73" s="179" t="s">
        <v>133</v>
      </c>
      <c r="D73" s="180" t="s">
        <v>59</v>
      </c>
      <c r="E73" s="181">
        <v>3</v>
      </c>
      <c r="F73" s="181">
        <v>2</v>
      </c>
      <c r="G73" s="181">
        <v>1</v>
      </c>
      <c r="H73" s="181">
        <v>1</v>
      </c>
      <c r="I73" s="181">
        <v>3</v>
      </c>
      <c r="J73" s="181">
        <v>2</v>
      </c>
      <c r="K73" s="181">
        <v>2</v>
      </c>
      <c r="L73" s="181">
        <v>1</v>
      </c>
      <c r="M73" s="181">
        <v>2</v>
      </c>
      <c r="N73" s="181">
        <v>1</v>
      </c>
      <c r="O73" s="181">
        <v>5</v>
      </c>
      <c r="P73" s="181">
        <v>3</v>
      </c>
      <c r="Q73" s="181">
        <v>1</v>
      </c>
      <c r="R73" s="181">
        <v>1</v>
      </c>
      <c r="S73" s="181">
        <v>1</v>
      </c>
      <c r="T73" s="181">
        <v>1</v>
      </c>
      <c r="U73" s="182"/>
      <c r="V73" s="183">
        <f>E73+G73+I73+K73+M73+O73+Q73+S73</f>
        <v>18</v>
      </c>
      <c r="W73" s="184" t="s">
        <v>387</v>
      </c>
      <c r="X73" s="185">
        <f>F73+H73+J73+L73+N73+P73+R73+T73</f>
        <v>12</v>
      </c>
      <c r="Y73" s="186">
        <v>11</v>
      </c>
      <c r="Z73" s="187"/>
    </row>
    <row r="74" ht="15.75" thickBot="1"/>
    <row r="75" spans="2:26" ht="15">
      <c r="B75" s="154" t="s">
        <v>401</v>
      </c>
      <c r="E75" s="155">
        <v>1</v>
      </c>
      <c r="F75" s="188"/>
      <c r="G75" s="155">
        <v>2</v>
      </c>
      <c r="H75" s="188"/>
      <c r="I75" s="155">
        <v>3</v>
      </c>
      <c r="J75" s="188"/>
      <c r="K75" s="189">
        <v>4</v>
      </c>
      <c r="L75" s="190"/>
      <c r="M75" s="189">
        <v>5</v>
      </c>
      <c r="N75" s="190"/>
      <c r="O75" s="189">
        <v>6</v>
      </c>
      <c r="P75" s="190"/>
      <c r="Q75" s="189">
        <v>7</v>
      </c>
      <c r="R75" s="190"/>
      <c r="S75" s="189">
        <v>8</v>
      </c>
      <c r="T75" s="190"/>
      <c r="U75" s="157"/>
      <c r="V75" s="158" t="s">
        <v>384</v>
      </c>
      <c r="W75" s="159"/>
      <c r="X75" s="160"/>
      <c r="Y75" s="161"/>
      <c r="Z75" s="169"/>
    </row>
    <row r="76" spans="2:26" ht="15">
      <c r="B76" s="162" t="s">
        <v>17</v>
      </c>
      <c r="C76" s="162" t="s">
        <v>18</v>
      </c>
      <c r="D76" s="162" t="s">
        <v>21</v>
      </c>
      <c r="E76" s="163" t="s">
        <v>385</v>
      </c>
      <c r="F76" s="163" t="s">
        <v>386</v>
      </c>
      <c r="G76" s="163" t="s">
        <v>385</v>
      </c>
      <c r="H76" s="163" t="s">
        <v>386</v>
      </c>
      <c r="I76" s="163" t="s">
        <v>385</v>
      </c>
      <c r="J76" s="163" t="s">
        <v>386</v>
      </c>
      <c r="K76" s="163" t="s">
        <v>385</v>
      </c>
      <c r="L76" s="163" t="s">
        <v>386</v>
      </c>
      <c r="M76" s="163" t="s">
        <v>385</v>
      </c>
      <c r="N76" s="163" t="s">
        <v>386</v>
      </c>
      <c r="O76" s="163" t="s">
        <v>385</v>
      </c>
      <c r="P76" s="163" t="s">
        <v>386</v>
      </c>
      <c r="Q76" s="163" t="s">
        <v>385</v>
      </c>
      <c r="R76" s="163" t="s">
        <v>386</v>
      </c>
      <c r="S76" s="163" t="s">
        <v>385</v>
      </c>
      <c r="T76" s="163" t="s">
        <v>386</v>
      </c>
      <c r="U76" s="164"/>
      <c r="V76" s="165" t="s">
        <v>385</v>
      </c>
      <c r="W76" s="166" t="s">
        <v>387</v>
      </c>
      <c r="X76" s="191" t="s">
        <v>386</v>
      </c>
      <c r="Y76" s="168" t="s">
        <v>31</v>
      </c>
      <c r="Z76" s="169" t="s">
        <v>388</v>
      </c>
    </row>
    <row r="77" spans="1:26" ht="15">
      <c r="A77" s="162">
        <v>1</v>
      </c>
      <c r="B77" s="162" t="s">
        <v>44</v>
      </c>
      <c r="C77" s="162" t="s">
        <v>123</v>
      </c>
      <c r="D77" s="170" t="s">
        <v>401</v>
      </c>
      <c r="E77" s="171">
        <v>5</v>
      </c>
      <c r="F77" s="171">
        <v>3</v>
      </c>
      <c r="G77" s="171">
        <v>6</v>
      </c>
      <c r="H77" s="171">
        <v>3</v>
      </c>
      <c r="I77" s="171">
        <v>6</v>
      </c>
      <c r="J77" s="171">
        <v>5</v>
      </c>
      <c r="K77" s="171">
        <v>6</v>
      </c>
      <c r="L77" s="171">
        <v>2</v>
      </c>
      <c r="M77" s="171">
        <v>5</v>
      </c>
      <c r="N77" s="171">
        <v>3</v>
      </c>
      <c r="O77" s="171">
        <v>4</v>
      </c>
      <c r="P77" s="171">
        <v>2</v>
      </c>
      <c r="Q77" s="171">
        <v>6</v>
      </c>
      <c r="R77" s="171">
        <v>4</v>
      </c>
      <c r="S77" s="171">
        <v>5</v>
      </c>
      <c r="T77" s="171">
        <v>1</v>
      </c>
      <c r="U77" s="172"/>
      <c r="V77" s="173">
        <f>E77+G77+I77+K77+M77+O77+Q77+S77</f>
        <v>43</v>
      </c>
      <c r="W77" s="174" t="s">
        <v>387</v>
      </c>
      <c r="X77" s="175">
        <f>F77+H77+J77+L77+N77+P77+R77+T77</f>
        <v>23</v>
      </c>
      <c r="Y77" s="176">
        <v>55</v>
      </c>
      <c r="Z77" s="153" t="s">
        <v>3</v>
      </c>
    </row>
    <row r="78" spans="1:25" ht="15">
      <c r="A78" s="162">
        <v>2</v>
      </c>
      <c r="B78" s="162" t="s">
        <v>402</v>
      </c>
      <c r="C78" s="162" t="s">
        <v>391</v>
      </c>
      <c r="D78" s="170" t="s">
        <v>401</v>
      </c>
      <c r="E78" s="171">
        <v>5</v>
      </c>
      <c r="F78" s="171">
        <v>3</v>
      </c>
      <c r="G78" s="171">
        <v>6</v>
      </c>
      <c r="H78" s="171">
        <v>3</v>
      </c>
      <c r="I78" s="171">
        <v>6</v>
      </c>
      <c r="J78" s="171">
        <v>5</v>
      </c>
      <c r="K78" s="171">
        <v>5</v>
      </c>
      <c r="L78" s="171">
        <v>2</v>
      </c>
      <c r="M78" s="171">
        <v>5</v>
      </c>
      <c r="N78" s="171">
        <v>3</v>
      </c>
      <c r="O78" s="171">
        <v>4</v>
      </c>
      <c r="P78" s="171">
        <v>3</v>
      </c>
      <c r="Q78" s="171">
        <v>5</v>
      </c>
      <c r="R78" s="171">
        <v>4</v>
      </c>
      <c r="S78" s="171">
        <v>5</v>
      </c>
      <c r="T78" s="171">
        <v>1</v>
      </c>
      <c r="U78" s="172"/>
      <c r="V78" s="173">
        <f>E78+G78+I78+K78+M78+O78+Q78+S78</f>
        <v>41</v>
      </c>
      <c r="W78" s="174" t="s">
        <v>387</v>
      </c>
      <c r="X78" s="175">
        <f>F78+H78+J78+L78+N78+P78+R78+T78</f>
        <v>24</v>
      </c>
      <c r="Y78" s="176">
        <v>43</v>
      </c>
    </row>
    <row r="79" spans="1:25" ht="15">
      <c r="A79" s="162">
        <v>3</v>
      </c>
      <c r="B79" s="162" t="s">
        <v>46</v>
      </c>
      <c r="C79" s="162" t="s">
        <v>389</v>
      </c>
      <c r="D79" s="170" t="s">
        <v>401</v>
      </c>
      <c r="E79" s="171">
        <v>6</v>
      </c>
      <c r="F79" s="171">
        <v>3</v>
      </c>
      <c r="G79" s="171">
        <v>5</v>
      </c>
      <c r="H79" s="171">
        <v>3</v>
      </c>
      <c r="I79" s="171">
        <v>5</v>
      </c>
      <c r="J79" s="171">
        <v>5</v>
      </c>
      <c r="K79" s="171">
        <v>6</v>
      </c>
      <c r="L79" s="171">
        <v>2</v>
      </c>
      <c r="M79" s="171">
        <v>2</v>
      </c>
      <c r="N79" s="171">
        <v>2</v>
      </c>
      <c r="O79" s="171">
        <v>5</v>
      </c>
      <c r="P79" s="171">
        <v>3</v>
      </c>
      <c r="Q79" s="171">
        <v>5</v>
      </c>
      <c r="R79" s="171">
        <v>3</v>
      </c>
      <c r="S79" s="171">
        <v>6</v>
      </c>
      <c r="T79" s="171">
        <v>1</v>
      </c>
      <c r="U79" s="172"/>
      <c r="V79" s="173">
        <f>E79+G79+I79+K79+M79+O79+Q79+S79</f>
        <v>40</v>
      </c>
      <c r="W79" s="174" t="s">
        <v>387</v>
      </c>
      <c r="X79" s="175">
        <f>F79+H79+J79+L79+N79+P79+R79+T79</f>
        <v>22</v>
      </c>
      <c r="Y79" s="176">
        <v>59</v>
      </c>
    </row>
    <row r="80" spans="1:25" ht="15">
      <c r="A80" s="162">
        <v>4</v>
      </c>
      <c r="B80" s="162" t="s">
        <v>379</v>
      </c>
      <c r="C80" s="162" t="s">
        <v>123</v>
      </c>
      <c r="D80" s="170" t="s">
        <v>401</v>
      </c>
      <c r="E80" s="170">
        <v>6</v>
      </c>
      <c r="F80" s="170">
        <v>3</v>
      </c>
      <c r="G80" s="170">
        <v>3</v>
      </c>
      <c r="H80" s="170">
        <v>2</v>
      </c>
      <c r="I80" s="170">
        <v>3</v>
      </c>
      <c r="J80" s="170">
        <v>3</v>
      </c>
      <c r="K80" s="170">
        <v>4</v>
      </c>
      <c r="L80" s="170">
        <v>2</v>
      </c>
      <c r="M80" s="170">
        <v>6</v>
      </c>
      <c r="N80" s="170">
        <v>3</v>
      </c>
      <c r="O80" s="170">
        <v>5</v>
      </c>
      <c r="P80" s="170">
        <v>3</v>
      </c>
      <c r="Q80" s="170">
        <v>6</v>
      </c>
      <c r="R80" s="170">
        <v>4</v>
      </c>
      <c r="S80" s="170">
        <v>6</v>
      </c>
      <c r="T80" s="170">
        <v>1</v>
      </c>
      <c r="U80" s="177"/>
      <c r="V80" s="173">
        <f>E80+G80+I80+K80+M80+O80+Q80+S80</f>
        <v>39</v>
      </c>
      <c r="W80" s="174" t="s">
        <v>387</v>
      </c>
      <c r="X80" s="175">
        <f>F80+H80+J80+L80+N80+P80+R80+T80</f>
        <v>21</v>
      </c>
      <c r="Y80" s="178">
        <v>49</v>
      </c>
    </row>
    <row r="81" spans="1:25" ht="15">
      <c r="A81" s="162">
        <v>5</v>
      </c>
      <c r="B81" s="162" t="s">
        <v>110</v>
      </c>
      <c r="C81" s="162" t="s">
        <v>391</v>
      </c>
      <c r="D81" s="170" t="s">
        <v>401</v>
      </c>
      <c r="E81" s="170">
        <v>6</v>
      </c>
      <c r="F81" s="170">
        <v>3</v>
      </c>
      <c r="G81" s="170">
        <v>5</v>
      </c>
      <c r="H81" s="170">
        <v>3</v>
      </c>
      <c r="I81" s="170">
        <v>4</v>
      </c>
      <c r="J81" s="170">
        <v>4</v>
      </c>
      <c r="K81" s="170">
        <v>4</v>
      </c>
      <c r="L81" s="170">
        <v>2</v>
      </c>
      <c r="M81" s="170">
        <v>6</v>
      </c>
      <c r="N81" s="170">
        <v>5</v>
      </c>
      <c r="O81" s="170">
        <v>5</v>
      </c>
      <c r="P81" s="170">
        <v>3</v>
      </c>
      <c r="Q81" s="170">
        <v>2</v>
      </c>
      <c r="R81" s="170">
        <v>2</v>
      </c>
      <c r="S81" s="170">
        <v>6</v>
      </c>
      <c r="T81" s="170">
        <v>1</v>
      </c>
      <c r="U81" s="177"/>
      <c r="V81" s="173">
        <f>E81+G81+I81+K81+M81+O81+Q81+S81</f>
        <v>38</v>
      </c>
      <c r="W81" s="174" t="s">
        <v>387</v>
      </c>
      <c r="X81" s="175">
        <f>F81+H81+J81+L81+N81+P81+R81+T81</f>
        <v>23</v>
      </c>
      <c r="Y81" s="178">
        <v>42</v>
      </c>
    </row>
    <row r="82" ht="15.75" thickBot="1"/>
    <row r="83" spans="2:25" ht="15">
      <c r="B83" s="154" t="s">
        <v>403</v>
      </c>
      <c r="E83" s="155">
        <v>1</v>
      </c>
      <c r="F83" s="188"/>
      <c r="G83" s="155">
        <v>2</v>
      </c>
      <c r="H83" s="188"/>
      <c r="I83" s="155">
        <v>3</v>
      </c>
      <c r="J83" s="188"/>
      <c r="K83" s="189">
        <v>4</v>
      </c>
      <c r="L83" s="190"/>
      <c r="M83" s="189">
        <v>5</v>
      </c>
      <c r="N83" s="190"/>
      <c r="O83" s="189">
        <v>6</v>
      </c>
      <c r="P83" s="190"/>
      <c r="Q83" s="189">
        <v>7</v>
      </c>
      <c r="R83" s="190"/>
      <c r="S83" s="189">
        <v>8</v>
      </c>
      <c r="T83" s="190"/>
      <c r="U83" s="157"/>
      <c r="V83" s="158" t="s">
        <v>384</v>
      </c>
      <c r="W83" s="159"/>
      <c r="X83" s="159"/>
      <c r="Y83" s="161"/>
    </row>
    <row r="84" spans="2:26" ht="15">
      <c r="B84" s="162" t="s">
        <v>17</v>
      </c>
      <c r="C84" s="162" t="s">
        <v>18</v>
      </c>
      <c r="D84" s="162" t="s">
        <v>21</v>
      </c>
      <c r="E84" s="163" t="s">
        <v>385</v>
      </c>
      <c r="F84" s="163" t="s">
        <v>386</v>
      </c>
      <c r="G84" s="163" t="s">
        <v>385</v>
      </c>
      <c r="H84" s="163" t="s">
        <v>386</v>
      </c>
      <c r="I84" s="163" t="s">
        <v>385</v>
      </c>
      <c r="J84" s="163" t="s">
        <v>386</v>
      </c>
      <c r="K84" s="163" t="s">
        <v>385</v>
      </c>
      <c r="L84" s="163" t="s">
        <v>386</v>
      </c>
      <c r="M84" s="163" t="s">
        <v>385</v>
      </c>
      <c r="N84" s="163" t="s">
        <v>386</v>
      </c>
      <c r="O84" s="163" t="s">
        <v>385</v>
      </c>
      <c r="P84" s="163" t="s">
        <v>386</v>
      </c>
      <c r="Q84" s="163" t="s">
        <v>385</v>
      </c>
      <c r="R84" s="163" t="s">
        <v>386</v>
      </c>
      <c r="S84" s="163" t="s">
        <v>385</v>
      </c>
      <c r="T84" s="163" t="s">
        <v>386</v>
      </c>
      <c r="U84" s="164"/>
      <c r="V84" s="165" t="s">
        <v>385</v>
      </c>
      <c r="W84" s="166" t="s">
        <v>387</v>
      </c>
      <c r="X84" s="167" t="s">
        <v>386</v>
      </c>
      <c r="Y84" s="168" t="s">
        <v>31</v>
      </c>
      <c r="Z84" s="169" t="s">
        <v>388</v>
      </c>
    </row>
    <row r="85" spans="1:26" ht="15">
      <c r="A85" s="162">
        <v>1</v>
      </c>
      <c r="B85" s="162" t="s">
        <v>40</v>
      </c>
      <c r="C85" s="162" t="s">
        <v>391</v>
      </c>
      <c r="D85" s="170" t="s">
        <v>403</v>
      </c>
      <c r="E85" s="171">
        <v>6</v>
      </c>
      <c r="F85" s="171">
        <v>3</v>
      </c>
      <c r="G85" s="171">
        <v>5</v>
      </c>
      <c r="H85" s="171">
        <v>3</v>
      </c>
      <c r="I85" s="171">
        <v>5</v>
      </c>
      <c r="J85" s="171">
        <v>4</v>
      </c>
      <c r="K85" s="171">
        <v>6</v>
      </c>
      <c r="L85" s="171">
        <v>2</v>
      </c>
      <c r="M85" s="171">
        <v>6</v>
      </c>
      <c r="N85" s="171">
        <v>3</v>
      </c>
      <c r="O85" s="171">
        <v>5</v>
      </c>
      <c r="P85" s="171">
        <v>3</v>
      </c>
      <c r="Q85" s="171">
        <v>5</v>
      </c>
      <c r="R85" s="171">
        <v>4</v>
      </c>
      <c r="S85" s="171">
        <v>5</v>
      </c>
      <c r="T85" s="171">
        <v>1</v>
      </c>
      <c r="U85" s="172"/>
      <c r="V85" s="173">
        <f aca="true" t="shared" si="6" ref="V85:V93">E85+G85+I85+K85+M85+O85+Q85+S85</f>
        <v>43</v>
      </c>
      <c r="W85" s="174" t="s">
        <v>387</v>
      </c>
      <c r="X85" s="175">
        <f aca="true" t="shared" si="7" ref="X85:X93">F85+H85+J85+L85+N85+P85+R85+T85</f>
        <v>23</v>
      </c>
      <c r="Y85" s="176">
        <v>63</v>
      </c>
      <c r="Z85" s="153" t="s">
        <v>3</v>
      </c>
    </row>
    <row r="86" spans="1:25" ht="15">
      <c r="A86" s="162">
        <v>2</v>
      </c>
      <c r="B86" s="162" t="s">
        <v>39</v>
      </c>
      <c r="C86" s="162" t="s">
        <v>390</v>
      </c>
      <c r="D86" s="170" t="s">
        <v>403</v>
      </c>
      <c r="E86" s="171">
        <v>5</v>
      </c>
      <c r="F86" s="171">
        <v>3</v>
      </c>
      <c r="G86" s="171">
        <v>6</v>
      </c>
      <c r="H86" s="171">
        <v>3</v>
      </c>
      <c r="I86" s="171">
        <v>4</v>
      </c>
      <c r="J86" s="171">
        <v>4</v>
      </c>
      <c r="K86" s="171">
        <v>5</v>
      </c>
      <c r="L86" s="171">
        <v>2</v>
      </c>
      <c r="M86" s="171">
        <v>5</v>
      </c>
      <c r="N86" s="171">
        <v>4</v>
      </c>
      <c r="O86" s="171">
        <v>5</v>
      </c>
      <c r="P86" s="171">
        <v>3</v>
      </c>
      <c r="Q86" s="171">
        <v>5</v>
      </c>
      <c r="R86" s="171">
        <v>3</v>
      </c>
      <c r="S86" s="171">
        <v>6</v>
      </c>
      <c r="T86" s="171">
        <v>1</v>
      </c>
      <c r="U86" s="172"/>
      <c r="V86" s="173">
        <f t="shared" si="6"/>
        <v>41</v>
      </c>
      <c r="W86" s="174" t="s">
        <v>387</v>
      </c>
      <c r="X86" s="175">
        <f t="shared" si="7"/>
        <v>23</v>
      </c>
      <c r="Y86" s="176">
        <v>59</v>
      </c>
    </row>
    <row r="87" spans="1:25" ht="15">
      <c r="A87" s="162">
        <v>3</v>
      </c>
      <c r="B87" s="162" t="s">
        <v>404</v>
      </c>
      <c r="C87" s="162" t="s">
        <v>390</v>
      </c>
      <c r="D87" s="170" t="s">
        <v>403</v>
      </c>
      <c r="E87" s="171">
        <v>4</v>
      </c>
      <c r="F87" s="171">
        <v>3</v>
      </c>
      <c r="G87" s="171">
        <v>5</v>
      </c>
      <c r="H87" s="171">
        <v>2</v>
      </c>
      <c r="I87" s="171">
        <v>6</v>
      </c>
      <c r="J87" s="171">
        <v>5</v>
      </c>
      <c r="K87" s="171">
        <v>6</v>
      </c>
      <c r="L87" s="171">
        <v>2</v>
      </c>
      <c r="M87" s="171">
        <v>4</v>
      </c>
      <c r="N87" s="171">
        <v>3</v>
      </c>
      <c r="O87" s="171">
        <v>4</v>
      </c>
      <c r="P87" s="171">
        <v>2</v>
      </c>
      <c r="Q87" s="171">
        <v>6</v>
      </c>
      <c r="R87" s="171">
        <v>4</v>
      </c>
      <c r="S87" s="171">
        <v>6</v>
      </c>
      <c r="T87" s="171">
        <v>1</v>
      </c>
      <c r="U87" s="172"/>
      <c r="V87" s="173">
        <f t="shared" si="6"/>
        <v>41</v>
      </c>
      <c r="W87" s="174" t="s">
        <v>387</v>
      </c>
      <c r="X87" s="175">
        <f t="shared" si="7"/>
        <v>22</v>
      </c>
      <c r="Y87" s="176">
        <v>64</v>
      </c>
    </row>
    <row r="88" spans="1:25" ht="15">
      <c r="A88" s="162">
        <v>4</v>
      </c>
      <c r="B88" s="162" t="s">
        <v>405</v>
      </c>
      <c r="C88" s="162" t="s">
        <v>391</v>
      </c>
      <c r="D88" s="170" t="s">
        <v>403</v>
      </c>
      <c r="E88" s="171">
        <v>6</v>
      </c>
      <c r="F88" s="171">
        <v>3</v>
      </c>
      <c r="G88" s="171">
        <v>5</v>
      </c>
      <c r="H88" s="171">
        <v>3</v>
      </c>
      <c r="I88" s="171">
        <v>5</v>
      </c>
      <c r="J88" s="171">
        <v>4</v>
      </c>
      <c r="K88" s="171">
        <v>3</v>
      </c>
      <c r="L88" s="171">
        <v>2</v>
      </c>
      <c r="M88" s="171">
        <v>2</v>
      </c>
      <c r="N88" s="171">
        <v>2</v>
      </c>
      <c r="O88" s="171">
        <v>4</v>
      </c>
      <c r="P88" s="171">
        <v>1</v>
      </c>
      <c r="Q88" s="171">
        <v>5</v>
      </c>
      <c r="R88" s="171">
        <v>3</v>
      </c>
      <c r="S88" s="171">
        <v>6</v>
      </c>
      <c r="T88" s="171">
        <v>1</v>
      </c>
      <c r="U88" s="172"/>
      <c r="V88" s="173">
        <f t="shared" si="6"/>
        <v>36</v>
      </c>
      <c r="W88" s="174" t="s">
        <v>387</v>
      </c>
      <c r="X88" s="175">
        <f t="shared" si="7"/>
        <v>19</v>
      </c>
      <c r="Y88" s="176">
        <v>43</v>
      </c>
    </row>
    <row r="89" spans="1:25" ht="15">
      <c r="A89" s="162">
        <v>5</v>
      </c>
      <c r="B89" s="162" t="s">
        <v>37</v>
      </c>
      <c r="C89" s="162" t="s">
        <v>389</v>
      </c>
      <c r="D89" s="170" t="s">
        <v>403</v>
      </c>
      <c r="E89" s="170">
        <v>6</v>
      </c>
      <c r="F89" s="170">
        <v>3</v>
      </c>
      <c r="G89" s="170">
        <v>5</v>
      </c>
      <c r="H89" s="170">
        <v>2</v>
      </c>
      <c r="I89" s="170">
        <v>4</v>
      </c>
      <c r="J89" s="170">
        <v>3</v>
      </c>
      <c r="K89" s="170">
        <v>6</v>
      </c>
      <c r="L89" s="170">
        <v>2</v>
      </c>
      <c r="M89" s="170">
        <v>2</v>
      </c>
      <c r="N89" s="170">
        <v>2</v>
      </c>
      <c r="O89" s="170">
        <v>3</v>
      </c>
      <c r="P89" s="170">
        <v>2</v>
      </c>
      <c r="Q89" s="170">
        <v>4</v>
      </c>
      <c r="R89" s="170">
        <v>3</v>
      </c>
      <c r="S89" s="170">
        <v>6</v>
      </c>
      <c r="T89" s="170">
        <v>1</v>
      </c>
      <c r="U89" s="177"/>
      <c r="V89" s="173">
        <f t="shared" si="6"/>
        <v>36</v>
      </c>
      <c r="W89" s="174" t="s">
        <v>387</v>
      </c>
      <c r="X89" s="175">
        <f t="shared" si="7"/>
        <v>18</v>
      </c>
      <c r="Y89" s="178">
        <v>57</v>
      </c>
    </row>
    <row r="90" spans="1:25" ht="15">
      <c r="A90" s="162">
        <v>6</v>
      </c>
      <c r="B90" s="162" t="s">
        <v>380</v>
      </c>
      <c r="C90" s="162" t="s">
        <v>123</v>
      </c>
      <c r="D90" s="170" t="s">
        <v>403</v>
      </c>
      <c r="E90" s="170">
        <v>3</v>
      </c>
      <c r="F90" s="170">
        <v>2</v>
      </c>
      <c r="G90" s="170">
        <v>3</v>
      </c>
      <c r="H90" s="170">
        <v>2</v>
      </c>
      <c r="I90" s="170">
        <v>6</v>
      </c>
      <c r="J90" s="170">
        <v>5</v>
      </c>
      <c r="K90" s="170">
        <v>5</v>
      </c>
      <c r="L90" s="170">
        <v>2</v>
      </c>
      <c r="M90" s="170">
        <v>2</v>
      </c>
      <c r="N90" s="170">
        <v>1</v>
      </c>
      <c r="O90" s="170">
        <v>5</v>
      </c>
      <c r="P90" s="170">
        <v>3</v>
      </c>
      <c r="Q90" s="170">
        <v>6</v>
      </c>
      <c r="R90" s="170">
        <v>4</v>
      </c>
      <c r="S90" s="170">
        <v>2</v>
      </c>
      <c r="T90" s="170">
        <v>1</v>
      </c>
      <c r="U90" s="177"/>
      <c r="V90" s="173">
        <f t="shared" si="6"/>
        <v>32</v>
      </c>
      <c r="W90" s="174" t="s">
        <v>387</v>
      </c>
      <c r="X90" s="175">
        <f t="shared" si="7"/>
        <v>20</v>
      </c>
      <c r="Y90" s="178">
        <v>45</v>
      </c>
    </row>
    <row r="91" spans="1:25" ht="15">
      <c r="A91" s="162">
        <v>7</v>
      </c>
      <c r="B91" s="162" t="s">
        <v>296</v>
      </c>
      <c r="C91" s="162" t="s">
        <v>390</v>
      </c>
      <c r="D91" s="170" t="s">
        <v>403</v>
      </c>
      <c r="E91" s="170">
        <v>5</v>
      </c>
      <c r="F91" s="170">
        <v>3</v>
      </c>
      <c r="G91" s="170">
        <v>4</v>
      </c>
      <c r="H91" s="170">
        <v>2</v>
      </c>
      <c r="I91" s="170">
        <v>5</v>
      </c>
      <c r="J91" s="170">
        <v>4</v>
      </c>
      <c r="K91" s="170">
        <v>3</v>
      </c>
      <c r="L91" s="170">
        <v>2</v>
      </c>
      <c r="M91" s="170">
        <v>0</v>
      </c>
      <c r="N91" s="170">
        <v>0</v>
      </c>
      <c r="O91" s="170">
        <v>4</v>
      </c>
      <c r="P91" s="170">
        <v>3</v>
      </c>
      <c r="Q91" s="170">
        <v>4</v>
      </c>
      <c r="R91" s="170">
        <v>4</v>
      </c>
      <c r="S91" s="170">
        <v>4</v>
      </c>
      <c r="T91" s="170">
        <v>1</v>
      </c>
      <c r="U91" s="177"/>
      <c r="V91" s="173">
        <f t="shared" si="6"/>
        <v>29</v>
      </c>
      <c r="W91" s="174" t="s">
        <v>387</v>
      </c>
      <c r="X91" s="175">
        <f t="shared" si="7"/>
        <v>19</v>
      </c>
      <c r="Y91" s="178">
        <v>30</v>
      </c>
    </row>
    <row r="92" spans="1:25" ht="15">
      <c r="A92" s="162">
        <v>8</v>
      </c>
      <c r="B92" s="162" t="s">
        <v>42</v>
      </c>
      <c r="C92" s="162" t="s">
        <v>391</v>
      </c>
      <c r="D92" s="170" t="s">
        <v>403</v>
      </c>
      <c r="E92" s="170">
        <v>6</v>
      </c>
      <c r="F92" s="170">
        <v>3</v>
      </c>
      <c r="G92" s="170">
        <v>2</v>
      </c>
      <c r="H92" s="170">
        <v>1</v>
      </c>
      <c r="I92" s="170">
        <v>1</v>
      </c>
      <c r="J92" s="170">
        <v>1</v>
      </c>
      <c r="K92" s="170">
        <v>4</v>
      </c>
      <c r="L92" s="170">
        <v>2</v>
      </c>
      <c r="M92" s="170">
        <v>3</v>
      </c>
      <c r="N92" s="170">
        <v>3</v>
      </c>
      <c r="O92" s="170">
        <v>2</v>
      </c>
      <c r="P92" s="170">
        <v>1</v>
      </c>
      <c r="Q92" s="170">
        <v>5</v>
      </c>
      <c r="R92" s="170">
        <v>3</v>
      </c>
      <c r="S92" s="170">
        <v>2</v>
      </c>
      <c r="T92" s="170">
        <v>1</v>
      </c>
      <c r="U92" s="177"/>
      <c r="V92" s="192">
        <f t="shared" si="6"/>
        <v>25</v>
      </c>
      <c r="W92" s="193"/>
      <c r="X92" s="194">
        <f t="shared" si="7"/>
        <v>15</v>
      </c>
      <c r="Y92" s="178">
        <v>21</v>
      </c>
    </row>
    <row r="93" spans="1:25" ht="15">
      <c r="A93" s="162">
        <v>9</v>
      </c>
      <c r="B93" s="162" t="s">
        <v>381</v>
      </c>
      <c r="C93" s="162" t="s">
        <v>123</v>
      </c>
      <c r="D93" s="170" t="s">
        <v>403</v>
      </c>
      <c r="E93" s="171">
        <v>2</v>
      </c>
      <c r="F93" s="171">
        <v>2</v>
      </c>
      <c r="G93" s="171">
        <v>2</v>
      </c>
      <c r="H93" s="171">
        <v>2</v>
      </c>
      <c r="I93" s="171">
        <v>2</v>
      </c>
      <c r="J93" s="171">
        <v>2</v>
      </c>
      <c r="K93" s="171">
        <v>2</v>
      </c>
      <c r="L93" s="171">
        <v>1</v>
      </c>
      <c r="M93" s="171">
        <v>2</v>
      </c>
      <c r="N93" s="171">
        <v>2</v>
      </c>
      <c r="O93" s="171">
        <v>3</v>
      </c>
      <c r="P93" s="171">
        <v>2</v>
      </c>
      <c r="Q93" s="171">
        <v>3</v>
      </c>
      <c r="R93" s="171">
        <v>3</v>
      </c>
      <c r="S93" s="171">
        <v>3</v>
      </c>
      <c r="T93" s="171">
        <v>1</v>
      </c>
      <c r="U93" s="172"/>
      <c r="V93" s="173">
        <f t="shared" si="6"/>
        <v>19</v>
      </c>
      <c r="W93" s="174" t="s">
        <v>387</v>
      </c>
      <c r="X93" s="175">
        <f t="shared" si="7"/>
        <v>15</v>
      </c>
      <c r="Y93" s="176">
        <v>17</v>
      </c>
    </row>
    <row r="94" ht="15.75" thickBot="1"/>
    <row r="95" spans="2:25" ht="15">
      <c r="B95" s="154" t="s">
        <v>406</v>
      </c>
      <c r="E95" s="155">
        <v>1</v>
      </c>
      <c r="F95" s="188"/>
      <c r="G95" s="155">
        <v>2</v>
      </c>
      <c r="H95" s="188"/>
      <c r="I95" s="155">
        <v>3</v>
      </c>
      <c r="J95" s="188"/>
      <c r="K95" s="189">
        <v>4</v>
      </c>
      <c r="L95" s="190"/>
      <c r="M95" s="189">
        <v>5</v>
      </c>
      <c r="N95" s="190"/>
      <c r="O95" s="189">
        <v>6</v>
      </c>
      <c r="P95" s="190"/>
      <c r="Q95" s="189">
        <v>7</v>
      </c>
      <c r="R95" s="190"/>
      <c r="S95" s="189">
        <v>8</v>
      </c>
      <c r="T95" s="190"/>
      <c r="U95" s="157"/>
      <c r="V95" s="158" t="s">
        <v>384</v>
      </c>
      <c r="W95" s="159"/>
      <c r="X95" s="160"/>
      <c r="Y95" s="161"/>
    </row>
    <row r="96" spans="2:26" ht="15">
      <c r="B96" s="207" t="s">
        <v>17</v>
      </c>
      <c r="C96" s="207" t="s">
        <v>18</v>
      </c>
      <c r="D96" s="207" t="s">
        <v>21</v>
      </c>
      <c r="E96" s="208" t="s">
        <v>385</v>
      </c>
      <c r="F96" s="208" t="s">
        <v>386</v>
      </c>
      <c r="G96" s="208" t="s">
        <v>385</v>
      </c>
      <c r="H96" s="208" t="s">
        <v>386</v>
      </c>
      <c r="I96" s="208" t="s">
        <v>385</v>
      </c>
      <c r="J96" s="208" t="s">
        <v>386</v>
      </c>
      <c r="K96" s="208" t="s">
        <v>385</v>
      </c>
      <c r="L96" s="208" t="s">
        <v>386</v>
      </c>
      <c r="M96" s="208" t="s">
        <v>385</v>
      </c>
      <c r="N96" s="208" t="s">
        <v>386</v>
      </c>
      <c r="O96" s="208" t="s">
        <v>385</v>
      </c>
      <c r="P96" s="208" t="s">
        <v>386</v>
      </c>
      <c r="Q96" s="208" t="s">
        <v>385</v>
      </c>
      <c r="R96" s="208" t="s">
        <v>386</v>
      </c>
      <c r="S96" s="208" t="s">
        <v>385</v>
      </c>
      <c r="T96" s="208" t="s">
        <v>386</v>
      </c>
      <c r="U96" s="209"/>
      <c r="V96" s="210" t="s">
        <v>385</v>
      </c>
      <c r="W96" s="211" t="s">
        <v>387</v>
      </c>
      <c r="X96" s="212" t="s">
        <v>386</v>
      </c>
      <c r="Y96" s="213" t="s">
        <v>31</v>
      </c>
      <c r="Z96" s="169" t="s">
        <v>388</v>
      </c>
    </row>
    <row r="97" spans="1:25" ht="15">
      <c r="A97" s="162">
        <v>1</v>
      </c>
      <c r="B97" s="162" t="s">
        <v>50</v>
      </c>
      <c r="C97" s="162" t="s">
        <v>391</v>
      </c>
      <c r="D97" s="170" t="s">
        <v>407</v>
      </c>
      <c r="E97" s="171">
        <v>6</v>
      </c>
      <c r="F97" s="171">
        <v>3</v>
      </c>
      <c r="G97" s="171">
        <v>6</v>
      </c>
      <c r="H97" s="171">
        <v>3</v>
      </c>
      <c r="I97" s="171">
        <v>6</v>
      </c>
      <c r="J97" s="171">
        <v>5</v>
      </c>
      <c r="K97" s="171">
        <v>5</v>
      </c>
      <c r="L97" s="171">
        <v>2</v>
      </c>
      <c r="M97" s="171">
        <v>2</v>
      </c>
      <c r="N97" s="171">
        <v>1</v>
      </c>
      <c r="O97" s="171">
        <v>4</v>
      </c>
      <c r="P97" s="171">
        <v>3</v>
      </c>
      <c r="Q97" s="171">
        <v>4</v>
      </c>
      <c r="R97" s="171">
        <v>3</v>
      </c>
      <c r="S97" s="171">
        <v>2</v>
      </c>
      <c r="T97" s="171">
        <v>1</v>
      </c>
      <c r="U97" s="172"/>
      <c r="V97" s="173">
        <f>E97+G97+I97+K97+M97+O97+Q97+S97</f>
        <v>35</v>
      </c>
      <c r="W97" s="174" t="s">
        <v>387</v>
      </c>
      <c r="X97" s="175">
        <f>F97+H97+J97+L97+N97+P97+R97+T97</f>
        <v>21</v>
      </c>
      <c r="Y97" s="176">
        <v>41</v>
      </c>
    </row>
    <row r="98" spans="1:25" ht="15">
      <c r="A98" s="162">
        <v>2</v>
      </c>
      <c r="B98" s="162" t="s">
        <v>51</v>
      </c>
      <c r="C98" s="162" t="s">
        <v>389</v>
      </c>
      <c r="D98" s="170" t="s">
        <v>407</v>
      </c>
      <c r="E98" s="171">
        <v>4</v>
      </c>
      <c r="F98" s="171">
        <v>3</v>
      </c>
      <c r="G98" s="171">
        <v>5</v>
      </c>
      <c r="H98" s="171">
        <v>3</v>
      </c>
      <c r="I98" s="171">
        <v>6</v>
      </c>
      <c r="J98" s="171">
        <v>5</v>
      </c>
      <c r="K98" s="171">
        <v>3</v>
      </c>
      <c r="L98" s="171">
        <v>2</v>
      </c>
      <c r="M98" s="171">
        <v>5</v>
      </c>
      <c r="N98" s="171">
        <v>4</v>
      </c>
      <c r="O98" s="171">
        <v>3</v>
      </c>
      <c r="P98" s="171">
        <v>2</v>
      </c>
      <c r="Q98" s="171">
        <v>3</v>
      </c>
      <c r="R98" s="171">
        <v>3</v>
      </c>
      <c r="S98" s="171">
        <v>4</v>
      </c>
      <c r="T98" s="171">
        <v>1</v>
      </c>
      <c r="U98" s="172"/>
      <c r="V98" s="173">
        <f>E98+G98+I98+K98+M98+O98+Q98+S98</f>
        <v>33</v>
      </c>
      <c r="W98" s="174" t="s">
        <v>387</v>
      </c>
      <c r="X98" s="175">
        <f>F98+H98+J98+L98+N98+P98+R98+T98</f>
        <v>23</v>
      </c>
      <c r="Y98" s="176">
        <v>48</v>
      </c>
    </row>
    <row r="99" spans="1:24" ht="15">
      <c r="A99" s="162"/>
      <c r="B99" s="193"/>
      <c r="C99" s="162"/>
      <c r="D99" s="162"/>
      <c r="E99" s="163"/>
      <c r="F99" s="163"/>
      <c r="G99" s="163"/>
      <c r="H99" s="163"/>
      <c r="I99" s="163"/>
      <c r="J99" s="163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157"/>
      <c r="V99" s="214"/>
      <c r="W99" s="215"/>
      <c r="X99" s="216"/>
    </row>
    <row r="100" ht="15.75" thickBot="1"/>
    <row r="101" spans="2:25" ht="15">
      <c r="B101" s="154" t="s">
        <v>408</v>
      </c>
      <c r="E101" s="163">
        <v>1</v>
      </c>
      <c r="F101" s="163"/>
      <c r="G101" s="163">
        <v>2</v>
      </c>
      <c r="H101" s="163"/>
      <c r="I101" s="163">
        <v>3</v>
      </c>
      <c r="J101" s="163"/>
      <c r="K101" s="206">
        <v>4</v>
      </c>
      <c r="L101" s="206"/>
      <c r="M101" s="206">
        <v>5</v>
      </c>
      <c r="N101" s="206"/>
      <c r="O101" s="206">
        <v>6</v>
      </c>
      <c r="P101" s="206"/>
      <c r="Q101" s="206">
        <v>7</v>
      </c>
      <c r="R101" s="206"/>
      <c r="S101" s="206">
        <v>8</v>
      </c>
      <c r="T101" s="206"/>
      <c r="U101" s="157"/>
      <c r="V101" s="158" t="s">
        <v>384</v>
      </c>
      <c r="W101" s="159"/>
      <c r="X101" s="160"/>
      <c r="Y101" s="161"/>
    </row>
    <row r="102" spans="2:26" ht="15">
      <c r="B102" s="162" t="s">
        <v>17</v>
      </c>
      <c r="C102" s="162" t="s">
        <v>18</v>
      </c>
      <c r="D102" s="162" t="s">
        <v>21</v>
      </c>
      <c r="E102" s="163" t="s">
        <v>385</v>
      </c>
      <c r="F102" s="163" t="s">
        <v>386</v>
      </c>
      <c r="G102" s="163" t="s">
        <v>385</v>
      </c>
      <c r="H102" s="163" t="s">
        <v>386</v>
      </c>
      <c r="I102" s="163" t="s">
        <v>385</v>
      </c>
      <c r="J102" s="163" t="s">
        <v>386</v>
      </c>
      <c r="K102" s="163" t="s">
        <v>385</v>
      </c>
      <c r="L102" s="163" t="s">
        <v>386</v>
      </c>
      <c r="M102" s="163" t="s">
        <v>385</v>
      </c>
      <c r="N102" s="163" t="s">
        <v>386</v>
      </c>
      <c r="O102" s="163" t="s">
        <v>385</v>
      </c>
      <c r="P102" s="163" t="s">
        <v>386</v>
      </c>
      <c r="Q102" s="163" t="s">
        <v>385</v>
      </c>
      <c r="R102" s="163" t="s">
        <v>386</v>
      </c>
      <c r="S102" s="163" t="s">
        <v>385</v>
      </c>
      <c r="T102" s="163" t="s">
        <v>386</v>
      </c>
      <c r="U102" s="164"/>
      <c r="V102" s="165" t="s">
        <v>385</v>
      </c>
      <c r="W102" s="166" t="s">
        <v>387</v>
      </c>
      <c r="X102" s="191" t="s">
        <v>386</v>
      </c>
      <c r="Y102" s="168" t="s">
        <v>31</v>
      </c>
      <c r="Z102" s="153" t="s">
        <v>388</v>
      </c>
    </row>
    <row r="103" spans="1:26" ht="15">
      <c r="A103" s="152">
        <v>1</v>
      </c>
      <c r="B103" s="162" t="s">
        <v>364</v>
      </c>
      <c r="C103" s="162" t="s">
        <v>391</v>
      </c>
      <c r="D103" s="162" t="s">
        <v>408</v>
      </c>
      <c r="E103" s="171">
        <v>6</v>
      </c>
      <c r="F103" s="171">
        <v>3</v>
      </c>
      <c r="G103" s="171">
        <v>5</v>
      </c>
      <c r="H103" s="171">
        <v>3</v>
      </c>
      <c r="I103" s="171">
        <v>6</v>
      </c>
      <c r="J103" s="171">
        <v>5</v>
      </c>
      <c r="K103" s="171">
        <v>6</v>
      </c>
      <c r="L103" s="171">
        <v>2</v>
      </c>
      <c r="M103" s="171">
        <v>5</v>
      </c>
      <c r="N103" s="171">
        <v>4</v>
      </c>
      <c r="O103" s="171">
        <v>5</v>
      </c>
      <c r="P103" s="171">
        <v>2</v>
      </c>
      <c r="Q103" s="171">
        <v>4</v>
      </c>
      <c r="R103" s="171">
        <v>4</v>
      </c>
      <c r="S103" s="171">
        <v>6</v>
      </c>
      <c r="T103" s="171">
        <v>1</v>
      </c>
      <c r="U103" s="172"/>
      <c r="V103" s="173">
        <f>E103+G103+I103+K103+M103+O103+Q103+S103</f>
        <v>43</v>
      </c>
      <c r="W103" s="174" t="s">
        <v>387</v>
      </c>
      <c r="X103" s="175">
        <f>F103+H103+J103+L103+N103+P103+R103+T103</f>
        <v>24</v>
      </c>
      <c r="Y103" s="176">
        <v>75</v>
      </c>
      <c r="Z103" s="153" t="s">
        <v>9</v>
      </c>
    </row>
    <row r="104" spans="2:26" ht="15">
      <c r="B104" s="162" t="s">
        <v>409</v>
      </c>
      <c r="C104" s="162" t="s">
        <v>133</v>
      </c>
      <c r="D104" s="162" t="s">
        <v>408</v>
      </c>
      <c r="E104" s="171">
        <v>5</v>
      </c>
      <c r="F104" s="171">
        <v>3</v>
      </c>
      <c r="G104" s="171">
        <v>6</v>
      </c>
      <c r="H104" s="171">
        <v>3</v>
      </c>
      <c r="I104" s="171">
        <v>5</v>
      </c>
      <c r="J104" s="171">
        <v>5</v>
      </c>
      <c r="K104" s="171">
        <v>5</v>
      </c>
      <c r="L104" s="171">
        <v>2</v>
      </c>
      <c r="M104" s="171">
        <v>4</v>
      </c>
      <c r="N104" s="171">
        <v>3</v>
      </c>
      <c r="O104" s="171">
        <v>5</v>
      </c>
      <c r="P104" s="171">
        <v>3</v>
      </c>
      <c r="Q104" s="171">
        <v>6</v>
      </c>
      <c r="R104" s="171">
        <v>4</v>
      </c>
      <c r="S104" s="171">
        <v>6</v>
      </c>
      <c r="T104" s="171">
        <v>1</v>
      </c>
      <c r="U104" s="172"/>
      <c r="V104" s="173">
        <f>E104+G104+I104+K104+M104+O104+Q104+S104</f>
        <v>42</v>
      </c>
      <c r="W104" s="174" t="s">
        <v>387</v>
      </c>
      <c r="X104" s="175">
        <f>F104+H104+J104+L104+N104+P104+R104+T104</f>
        <v>24</v>
      </c>
      <c r="Y104" s="176">
        <v>60</v>
      </c>
      <c r="Z104" s="153" t="s">
        <v>3</v>
      </c>
    </row>
    <row r="105" spans="2:26" ht="15">
      <c r="B105" s="162" t="s">
        <v>167</v>
      </c>
      <c r="C105" s="162" t="s">
        <v>392</v>
      </c>
      <c r="D105" s="162" t="s">
        <v>408</v>
      </c>
      <c r="E105" s="171">
        <v>5</v>
      </c>
      <c r="F105" s="171">
        <v>3</v>
      </c>
      <c r="G105" s="171">
        <v>6</v>
      </c>
      <c r="H105" s="171">
        <v>3</v>
      </c>
      <c r="I105" s="171">
        <v>4</v>
      </c>
      <c r="J105" s="171">
        <v>3</v>
      </c>
      <c r="K105" s="171">
        <v>4</v>
      </c>
      <c r="L105" s="171">
        <v>2</v>
      </c>
      <c r="M105" s="171">
        <v>6</v>
      </c>
      <c r="N105" s="171">
        <v>2</v>
      </c>
      <c r="O105" s="171">
        <v>5</v>
      </c>
      <c r="P105" s="171">
        <v>3</v>
      </c>
      <c r="Q105" s="171">
        <v>5</v>
      </c>
      <c r="R105" s="171">
        <v>3</v>
      </c>
      <c r="S105" s="171">
        <v>5</v>
      </c>
      <c r="T105" s="171">
        <v>1</v>
      </c>
      <c r="U105" s="172"/>
      <c r="V105" s="173">
        <f>E105+G105+I105+K105+M105+O105+Q105+S105</f>
        <v>40</v>
      </c>
      <c r="W105" s="174" t="s">
        <v>387</v>
      </c>
      <c r="X105" s="175">
        <f>F105+H105+J105+L105+N105+P105+R105+T105</f>
        <v>20</v>
      </c>
      <c r="Y105" s="176">
        <v>52</v>
      </c>
      <c r="Z105" s="153" t="s">
        <v>3</v>
      </c>
    </row>
    <row r="106" spans="1:26" ht="15">
      <c r="A106" s="152">
        <v>2</v>
      </c>
      <c r="B106" s="162" t="s">
        <v>73</v>
      </c>
      <c r="C106" s="162" t="s">
        <v>410</v>
      </c>
      <c r="D106" s="162" t="s">
        <v>408</v>
      </c>
      <c r="E106" s="171">
        <v>6</v>
      </c>
      <c r="F106" s="171">
        <v>3</v>
      </c>
      <c r="G106" s="171">
        <v>4</v>
      </c>
      <c r="H106" s="171">
        <v>3</v>
      </c>
      <c r="I106" s="171">
        <v>6</v>
      </c>
      <c r="J106" s="171">
        <v>5</v>
      </c>
      <c r="K106" s="171">
        <v>4</v>
      </c>
      <c r="L106" s="171">
        <v>2</v>
      </c>
      <c r="M106" s="171">
        <v>5</v>
      </c>
      <c r="N106" s="171">
        <v>4</v>
      </c>
      <c r="O106" s="171">
        <v>4</v>
      </c>
      <c r="P106" s="171">
        <v>3</v>
      </c>
      <c r="Q106" s="171">
        <v>4</v>
      </c>
      <c r="R106" s="171">
        <v>3</v>
      </c>
      <c r="S106" s="171">
        <v>5</v>
      </c>
      <c r="T106" s="171">
        <v>1</v>
      </c>
      <c r="U106" s="172"/>
      <c r="V106" s="173">
        <f>E106+G106+I106+K106+M106+O106+Q106+S106</f>
        <v>38</v>
      </c>
      <c r="W106" s="174" t="s">
        <v>387</v>
      </c>
      <c r="X106" s="175">
        <f>F106+H106+J106+L106+N106+P106+R106+T106</f>
        <v>24</v>
      </c>
      <c r="Y106" s="176">
        <v>47</v>
      </c>
      <c r="Z106" s="153" t="s">
        <v>3</v>
      </c>
    </row>
    <row r="107" spans="1:25" ht="15">
      <c r="A107" s="152">
        <v>3</v>
      </c>
      <c r="B107" s="162" t="s">
        <v>44</v>
      </c>
      <c r="C107" s="162" t="s">
        <v>123</v>
      </c>
      <c r="D107" s="162" t="s">
        <v>408</v>
      </c>
      <c r="E107" s="170">
        <v>5</v>
      </c>
      <c r="F107" s="170">
        <v>3</v>
      </c>
      <c r="G107" s="170">
        <v>6</v>
      </c>
      <c r="H107" s="170">
        <v>3</v>
      </c>
      <c r="I107" s="170">
        <v>3</v>
      </c>
      <c r="J107" s="170">
        <v>3</v>
      </c>
      <c r="K107" s="170">
        <v>5</v>
      </c>
      <c r="L107" s="170">
        <v>2</v>
      </c>
      <c r="M107" s="170">
        <v>3</v>
      </c>
      <c r="N107" s="170">
        <v>2</v>
      </c>
      <c r="O107" s="170">
        <v>5</v>
      </c>
      <c r="P107" s="170">
        <v>3</v>
      </c>
      <c r="Q107" s="170">
        <v>3</v>
      </c>
      <c r="R107" s="170">
        <v>2</v>
      </c>
      <c r="S107" s="170">
        <v>5</v>
      </c>
      <c r="T107" s="170">
        <v>1</v>
      </c>
      <c r="U107" s="177"/>
      <c r="V107" s="173">
        <f>E107+G107+I107+K107+M107+O107+Q107+S107</f>
        <v>35</v>
      </c>
      <c r="W107" s="174" t="s">
        <v>387</v>
      </c>
      <c r="X107" s="175">
        <f>F107+H107+J107+L107+N107+P107+R107+T107</f>
        <v>19</v>
      </c>
      <c r="Y107" s="178">
        <v>42</v>
      </c>
    </row>
    <row r="108" ht="15.75" thickBot="1"/>
    <row r="109" spans="2:25" ht="15">
      <c r="B109" s="154" t="s">
        <v>411</v>
      </c>
      <c r="E109" s="163">
        <v>1</v>
      </c>
      <c r="F109" s="163"/>
      <c r="G109" s="163">
        <v>2</v>
      </c>
      <c r="H109" s="163"/>
      <c r="I109" s="163">
        <v>3</v>
      </c>
      <c r="J109" s="163"/>
      <c r="K109" s="206">
        <v>4</v>
      </c>
      <c r="L109" s="206"/>
      <c r="M109" s="206">
        <v>5</v>
      </c>
      <c r="N109" s="206"/>
      <c r="O109" s="206">
        <v>6</v>
      </c>
      <c r="P109" s="206"/>
      <c r="Q109" s="206">
        <v>7</v>
      </c>
      <c r="R109" s="206"/>
      <c r="S109" s="206">
        <v>8</v>
      </c>
      <c r="T109" s="206"/>
      <c r="U109" s="157"/>
      <c r="V109" s="158" t="s">
        <v>384</v>
      </c>
      <c r="W109" s="159"/>
      <c r="X109" s="160"/>
      <c r="Y109" s="161"/>
    </row>
    <row r="110" spans="2:26" ht="15">
      <c r="B110" s="162" t="s">
        <v>17</v>
      </c>
      <c r="C110" s="162" t="s">
        <v>18</v>
      </c>
      <c r="D110" s="162" t="s">
        <v>21</v>
      </c>
      <c r="E110" s="163" t="s">
        <v>385</v>
      </c>
      <c r="F110" s="163" t="s">
        <v>386</v>
      </c>
      <c r="G110" s="163" t="s">
        <v>385</v>
      </c>
      <c r="H110" s="163" t="s">
        <v>386</v>
      </c>
      <c r="I110" s="163" t="s">
        <v>385</v>
      </c>
      <c r="J110" s="163" t="s">
        <v>386</v>
      </c>
      <c r="K110" s="163" t="s">
        <v>385</v>
      </c>
      <c r="L110" s="163" t="s">
        <v>386</v>
      </c>
      <c r="M110" s="163" t="s">
        <v>385</v>
      </c>
      <c r="N110" s="163" t="s">
        <v>386</v>
      </c>
      <c r="O110" s="163" t="s">
        <v>385</v>
      </c>
      <c r="P110" s="163" t="s">
        <v>386</v>
      </c>
      <c r="Q110" s="163" t="s">
        <v>385</v>
      </c>
      <c r="R110" s="163" t="s">
        <v>386</v>
      </c>
      <c r="S110" s="163" t="s">
        <v>385</v>
      </c>
      <c r="T110" s="163" t="s">
        <v>386</v>
      </c>
      <c r="U110" s="164"/>
      <c r="V110" s="165" t="s">
        <v>385</v>
      </c>
      <c r="W110" s="166" t="s">
        <v>387</v>
      </c>
      <c r="X110" s="191" t="s">
        <v>386</v>
      </c>
      <c r="Y110" s="168" t="s">
        <v>31</v>
      </c>
      <c r="Z110" s="153" t="s">
        <v>388</v>
      </c>
    </row>
    <row r="111" spans="1:26" ht="15">
      <c r="A111" s="152">
        <v>1</v>
      </c>
      <c r="B111" s="162" t="s">
        <v>83</v>
      </c>
      <c r="C111" s="162" t="s">
        <v>123</v>
      </c>
      <c r="D111" s="162" t="s">
        <v>411</v>
      </c>
      <c r="E111" s="171">
        <v>6</v>
      </c>
      <c r="F111" s="171">
        <v>3</v>
      </c>
      <c r="G111" s="171">
        <v>6</v>
      </c>
      <c r="H111" s="171">
        <v>3</v>
      </c>
      <c r="I111" s="171">
        <v>5</v>
      </c>
      <c r="J111" s="171">
        <v>5</v>
      </c>
      <c r="K111" s="171">
        <v>6</v>
      </c>
      <c r="L111" s="171">
        <v>2</v>
      </c>
      <c r="M111" s="171">
        <v>6</v>
      </c>
      <c r="N111" s="171">
        <v>5</v>
      </c>
      <c r="O111" s="171">
        <v>4</v>
      </c>
      <c r="P111" s="171">
        <v>3</v>
      </c>
      <c r="Q111" s="171">
        <v>5</v>
      </c>
      <c r="R111" s="171">
        <v>4</v>
      </c>
      <c r="S111" s="171">
        <v>5</v>
      </c>
      <c r="T111" s="171">
        <v>1</v>
      </c>
      <c r="U111" s="172"/>
      <c r="V111" s="173">
        <f aca="true" t="shared" si="8" ref="V111:V119">E111+G111+I111+K111+M111+O111+Q111+S111</f>
        <v>43</v>
      </c>
      <c r="W111" s="174" t="s">
        <v>387</v>
      </c>
      <c r="X111" s="175">
        <f aca="true" t="shared" si="9" ref="X111:X119">F111+H111+J111+L111+N111+P111+R111+T111</f>
        <v>26</v>
      </c>
      <c r="Y111" s="176">
        <v>46</v>
      </c>
      <c r="Z111" s="153" t="s">
        <v>9</v>
      </c>
    </row>
    <row r="112" spans="1:26" ht="15">
      <c r="A112" s="152">
        <v>2</v>
      </c>
      <c r="B112" s="162" t="s">
        <v>108</v>
      </c>
      <c r="C112" s="162" t="s">
        <v>410</v>
      </c>
      <c r="D112" s="162" t="s">
        <v>411</v>
      </c>
      <c r="E112" s="171">
        <v>6</v>
      </c>
      <c r="F112" s="171">
        <v>3</v>
      </c>
      <c r="G112" s="171">
        <v>6</v>
      </c>
      <c r="H112" s="171">
        <v>3</v>
      </c>
      <c r="I112" s="171">
        <v>4</v>
      </c>
      <c r="J112" s="171">
        <v>3</v>
      </c>
      <c r="K112" s="171">
        <v>4</v>
      </c>
      <c r="L112" s="171">
        <v>2</v>
      </c>
      <c r="M112" s="171">
        <v>4</v>
      </c>
      <c r="N112" s="171">
        <v>2</v>
      </c>
      <c r="O112" s="171">
        <v>6</v>
      </c>
      <c r="P112" s="171">
        <v>3</v>
      </c>
      <c r="Q112" s="171">
        <v>6</v>
      </c>
      <c r="R112" s="171">
        <v>4</v>
      </c>
      <c r="S112" s="171">
        <v>6</v>
      </c>
      <c r="T112" s="171">
        <v>1</v>
      </c>
      <c r="U112" s="172"/>
      <c r="V112" s="173">
        <f t="shared" si="8"/>
        <v>42</v>
      </c>
      <c r="W112" s="174" t="s">
        <v>387</v>
      </c>
      <c r="X112" s="175">
        <f t="shared" si="9"/>
        <v>21</v>
      </c>
      <c r="Y112" s="176">
        <v>42</v>
      </c>
      <c r="Z112" s="153" t="s">
        <v>3</v>
      </c>
    </row>
    <row r="113" spans="1:25" ht="15">
      <c r="A113" s="152">
        <v>3</v>
      </c>
      <c r="B113" s="162" t="s">
        <v>412</v>
      </c>
      <c r="C113" s="162" t="s">
        <v>123</v>
      </c>
      <c r="D113" s="162" t="s">
        <v>411</v>
      </c>
      <c r="E113" s="171">
        <v>5</v>
      </c>
      <c r="F113" s="171">
        <v>3</v>
      </c>
      <c r="G113" s="171">
        <v>4</v>
      </c>
      <c r="H113" s="171">
        <v>3</v>
      </c>
      <c r="I113" s="171">
        <v>5</v>
      </c>
      <c r="J113" s="171">
        <v>4</v>
      </c>
      <c r="K113" s="171">
        <v>3</v>
      </c>
      <c r="L113" s="171">
        <v>2</v>
      </c>
      <c r="M113" s="171">
        <v>4</v>
      </c>
      <c r="N113" s="171">
        <v>2</v>
      </c>
      <c r="O113" s="171">
        <v>4</v>
      </c>
      <c r="P113" s="171">
        <v>1</v>
      </c>
      <c r="Q113" s="171">
        <v>5</v>
      </c>
      <c r="R113" s="171">
        <v>3</v>
      </c>
      <c r="S113" s="171">
        <v>6</v>
      </c>
      <c r="T113" s="171">
        <v>1</v>
      </c>
      <c r="U113" s="172"/>
      <c r="V113" s="173">
        <f t="shared" si="8"/>
        <v>36</v>
      </c>
      <c r="W113" s="174" t="s">
        <v>387</v>
      </c>
      <c r="X113" s="175">
        <f t="shared" si="9"/>
        <v>19</v>
      </c>
      <c r="Y113" s="176">
        <v>42</v>
      </c>
    </row>
    <row r="114" spans="2:25" ht="15">
      <c r="B114" s="162" t="s">
        <v>87</v>
      </c>
      <c r="C114" s="162" t="s">
        <v>133</v>
      </c>
      <c r="D114" s="162" t="s">
        <v>411</v>
      </c>
      <c r="E114" s="170">
        <v>6</v>
      </c>
      <c r="F114" s="170">
        <v>3</v>
      </c>
      <c r="G114" s="170">
        <v>2</v>
      </c>
      <c r="H114" s="170">
        <v>1</v>
      </c>
      <c r="I114" s="170">
        <v>4</v>
      </c>
      <c r="J114" s="170">
        <v>4</v>
      </c>
      <c r="K114" s="170">
        <v>4</v>
      </c>
      <c r="L114" s="170">
        <v>2</v>
      </c>
      <c r="M114" s="170">
        <v>4</v>
      </c>
      <c r="N114" s="170">
        <v>3</v>
      </c>
      <c r="O114" s="170">
        <v>4</v>
      </c>
      <c r="P114" s="170">
        <v>3</v>
      </c>
      <c r="Q114" s="170">
        <v>4</v>
      </c>
      <c r="R114" s="170">
        <v>3</v>
      </c>
      <c r="S114" s="170">
        <v>6</v>
      </c>
      <c r="T114" s="170">
        <v>1</v>
      </c>
      <c r="U114" s="177"/>
      <c r="V114" s="173">
        <f t="shared" si="8"/>
        <v>34</v>
      </c>
      <c r="W114" s="174" t="s">
        <v>387</v>
      </c>
      <c r="X114" s="175">
        <f t="shared" si="9"/>
        <v>20</v>
      </c>
      <c r="Y114" s="178">
        <v>45</v>
      </c>
    </row>
    <row r="115" spans="1:25" ht="15">
      <c r="A115" s="152">
        <v>4</v>
      </c>
      <c r="B115" s="162" t="s">
        <v>39</v>
      </c>
      <c r="C115" s="162" t="s">
        <v>390</v>
      </c>
      <c r="D115" s="162" t="s">
        <v>411</v>
      </c>
      <c r="E115" s="171">
        <v>6</v>
      </c>
      <c r="F115" s="171">
        <v>3</v>
      </c>
      <c r="G115" s="171">
        <v>4</v>
      </c>
      <c r="H115" s="171">
        <v>3</v>
      </c>
      <c r="I115" s="171">
        <v>5</v>
      </c>
      <c r="J115" s="171">
        <v>4</v>
      </c>
      <c r="K115" s="171">
        <v>2</v>
      </c>
      <c r="L115" s="171">
        <v>2</v>
      </c>
      <c r="M115" s="171">
        <v>2</v>
      </c>
      <c r="N115" s="171">
        <v>2</v>
      </c>
      <c r="O115" s="171">
        <v>3</v>
      </c>
      <c r="P115" s="171">
        <v>2</v>
      </c>
      <c r="Q115" s="171">
        <v>6</v>
      </c>
      <c r="R115" s="171">
        <v>4</v>
      </c>
      <c r="S115" s="171">
        <v>5</v>
      </c>
      <c r="T115" s="171">
        <v>1</v>
      </c>
      <c r="U115" s="172"/>
      <c r="V115" s="173">
        <f t="shared" si="8"/>
        <v>33</v>
      </c>
      <c r="W115" s="174" t="s">
        <v>387</v>
      </c>
      <c r="X115" s="175">
        <f t="shared" si="9"/>
        <v>21</v>
      </c>
      <c r="Y115" s="176">
        <v>40</v>
      </c>
    </row>
    <row r="116" spans="1:25" ht="15">
      <c r="A116" s="152">
        <v>5</v>
      </c>
      <c r="B116" s="162" t="s">
        <v>88</v>
      </c>
      <c r="C116" s="162" t="s">
        <v>123</v>
      </c>
      <c r="D116" s="162" t="s">
        <v>411</v>
      </c>
      <c r="E116" s="170">
        <v>5</v>
      </c>
      <c r="F116" s="170">
        <v>3</v>
      </c>
      <c r="G116" s="170">
        <v>6</v>
      </c>
      <c r="H116" s="170">
        <v>3</v>
      </c>
      <c r="I116" s="170">
        <v>3</v>
      </c>
      <c r="J116" s="170">
        <v>3</v>
      </c>
      <c r="K116" s="170">
        <v>1</v>
      </c>
      <c r="L116" s="170">
        <v>1</v>
      </c>
      <c r="M116" s="170">
        <v>5</v>
      </c>
      <c r="N116" s="170">
        <v>4</v>
      </c>
      <c r="O116" s="170">
        <v>4</v>
      </c>
      <c r="P116" s="170">
        <v>2</v>
      </c>
      <c r="Q116" s="170">
        <v>2</v>
      </c>
      <c r="R116" s="170">
        <v>2</v>
      </c>
      <c r="S116" s="170">
        <v>6</v>
      </c>
      <c r="T116" s="170">
        <v>1</v>
      </c>
      <c r="U116" s="177"/>
      <c r="V116" s="173">
        <f t="shared" si="8"/>
        <v>32</v>
      </c>
      <c r="W116" s="174" t="s">
        <v>387</v>
      </c>
      <c r="X116" s="175">
        <f t="shared" si="9"/>
        <v>19</v>
      </c>
      <c r="Y116" s="178">
        <v>37</v>
      </c>
    </row>
    <row r="117" spans="1:25" ht="15">
      <c r="A117" s="152">
        <v>6</v>
      </c>
      <c r="B117" s="162" t="s">
        <v>405</v>
      </c>
      <c r="C117" s="162" t="s">
        <v>391</v>
      </c>
      <c r="D117" s="162" t="s">
        <v>411</v>
      </c>
      <c r="E117" s="171">
        <v>3</v>
      </c>
      <c r="F117" s="171">
        <v>3</v>
      </c>
      <c r="G117" s="171">
        <v>5</v>
      </c>
      <c r="H117" s="171">
        <v>2</v>
      </c>
      <c r="I117" s="171">
        <v>5</v>
      </c>
      <c r="J117" s="171">
        <v>4</v>
      </c>
      <c r="K117" s="171">
        <v>4</v>
      </c>
      <c r="L117" s="171">
        <v>2</v>
      </c>
      <c r="M117" s="171">
        <v>3</v>
      </c>
      <c r="N117" s="171">
        <v>2</v>
      </c>
      <c r="O117" s="171">
        <v>3</v>
      </c>
      <c r="P117" s="171">
        <v>2</v>
      </c>
      <c r="Q117" s="171">
        <v>3</v>
      </c>
      <c r="R117" s="171">
        <v>2</v>
      </c>
      <c r="S117" s="171">
        <v>5</v>
      </c>
      <c r="T117" s="171">
        <v>1</v>
      </c>
      <c r="U117" s="172"/>
      <c r="V117" s="173">
        <f t="shared" si="8"/>
        <v>31</v>
      </c>
      <c r="W117" s="174" t="s">
        <v>387</v>
      </c>
      <c r="X117" s="175">
        <f t="shared" si="9"/>
        <v>18</v>
      </c>
      <c r="Y117" s="176">
        <v>48</v>
      </c>
    </row>
    <row r="118" spans="1:25" ht="15">
      <c r="A118" s="152">
        <v>7</v>
      </c>
      <c r="B118" s="162" t="s">
        <v>139</v>
      </c>
      <c r="C118" s="162" t="s">
        <v>390</v>
      </c>
      <c r="D118" s="162" t="s">
        <v>411</v>
      </c>
      <c r="E118" s="171">
        <v>5</v>
      </c>
      <c r="F118" s="171">
        <v>3</v>
      </c>
      <c r="G118" s="171">
        <v>5</v>
      </c>
      <c r="H118" s="171">
        <v>2</v>
      </c>
      <c r="I118" s="171">
        <v>3</v>
      </c>
      <c r="J118" s="171">
        <v>3</v>
      </c>
      <c r="K118" s="171">
        <v>1</v>
      </c>
      <c r="L118" s="171">
        <v>1</v>
      </c>
      <c r="M118" s="171">
        <v>3</v>
      </c>
      <c r="N118" s="171">
        <v>2</v>
      </c>
      <c r="O118" s="171">
        <v>3</v>
      </c>
      <c r="P118" s="171">
        <v>2</v>
      </c>
      <c r="Q118" s="171">
        <v>2</v>
      </c>
      <c r="R118" s="171">
        <v>2</v>
      </c>
      <c r="S118" s="171">
        <v>6</v>
      </c>
      <c r="T118" s="171">
        <v>1</v>
      </c>
      <c r="U118" s="172"/>
      <c r="V118" s="173">
        <f t="shared" si="8"/>
        <v>28</v>
      </c>
      <c r="W118" s="174" t="s">
        <v>387</v>
      </c>
      <c r="X118" s="175">
        <f t="shared" si="9"/>
        <v>16</v>
      </c>
      <c r="Y118" s="176">
        <v>24</v>
      </c>
    </row>
    <row r="119" spans="1:25" ht="15">
      <c r="A119" s="152">
        <v>8</v>
      </c>
      <c r="B119" s="162" t="s">
        <v>110</v>
      </c>
      <c r="C119" s="162" t="s">
        <v>391</v>
      </c>
      <c r="D119" s="162" t="s">
        <v>411</v>
      </c>
      <c r="E119" s="170">
        <v>4</v>
      </c>
      <c r="F119" s="170">
        <v>3</v>
      </c>
      <c r="G119" s="170">
        <v>5</v>
      </c>
      <c r="H119" s="170">
        <v>3</v>
      </c>
      <c r="I119" s="170">
        <v>4</v>
      </c>
      <c r="J119" s="170">
        <v>3</v>
      </c>
      <c r="K119" s="170">
        <v>3</v>
      </c>
      <c r="L119" s="170">
        <v>2</v>
      </c>
      <c r="M119" s="170">
        <v>1</v>
      </c>
      <c r="N119" s="170">
        <v>1</v>
      </c>
      <c r="O119" s="170">
        <v>3</v>
      </c>
      <c r="P119" s="170">
        <v>2</v>
      </c>
      <c r="Q119" s="170">
        <v>2</v>
      </c>
      <c r="R119" s="170">
        <v>2</v>
      </c>
      <c r="S119" s="170">
        <v>2</v>
      </c>
      <c r="T119" s="170">
        <v>1</v>
      </c>
      <c r="U119" s="177"/>
      <c r="V119" s="173">
        <f t="shared" si="8"/>
        <v>24</v>
      </c>
      <c r="W119" s="174" t="s">
        <v>387</v>
      </c>
      <c r="X119" s="175">
        <f t="shared" si="9"/>
        <v>17</v>
      </c>
      <c r="Y119" s="178">
        <v>26</v>
      </c>
    </row>
    <row r="120" ht="15.75" thickBot="1"/>
    <row r="121" spans="2:25" ht="15">
      <c r="B121" s="154" t="s">
        <v>413</v>
      </c>
      <c r="E121" s="163">
        <v>1</v>
      </c>
      <c r="F121" s="163"/>
      <c r="G121" s="163">
        <v>2</v>
      </c>
      <c r="H121" s="163"/>
      <c r="I121" s="163">
        <v>3</v>
      </c>
      <c r="J121" s="163"/>
      <c r="K121" s="206">
        <v>4</v>
      </c>
      <c r="L121" s="206"/>
      <c r="M121" s="206">
        <v>5</v>
      </c>
      <c r="N121" s="206"/>
      <c r="O121" s="206">
        <v>6</v>
      </c>
      <c r="P121" s="206"/>
      <c r="Q121" s="206">
        <v>7</v>
      </c>
      <c r="R121" s="206"/>
      <c r="S121" s="206">
        <v>8</v>
      </c>
      <c r="T121" s="206"/>
      <c r="U121" s="157"/>
      <c r="V121" s="158" t="s">
        <v>384</v>
      </c>
      <c r="W121" s="159"/>
      <c r="X121" s="160"/>
      <c r="Y121" s="161"/>
    </row>
    <row r="122" spans="2:25" ht="15">
      <c r="B122" s="162" t="s">
        <v>17</v>
      </c>
      <c r="C122" s="162" t="s">
        <v>18</v>
      </c>
      <c r="D122" s="162" t="s">
        <v>21</v>
      </c>
      <c r="E122" s="163" t="s">
        <v>385</v>
      </c>
      <c r="F122" s="163" t="s">
        <v>386</v>
      </c>
      <c r="G122" s="163" t="s">
        <v>385</v>
      </c>
      <c r="H122" s="163" t="s">
        <v>386</v>
      </c>
      <c r="I122" s="163" t="s">
        <v>385</v>
      </c>
      <c r="J122" s="163" t="s">
        <v>386</v>
      </c>
      <c r="K122" s="163" t="s">
        <v>385</v>
      </c>
      <c r="L122" s="163" t="s">
        <v>386</v>
      </c>
      <c r="M122" s="163" t="s">
        <v>385</v>
      </c>
      <c r="N122" s="163" t="s">
        <v>386</v>
      </c>
      <c r="O122" s="163" t="s">
        <v>385</v>
      </c>
      <c r="P122" s="163" t="s">
        <v>386</v>
      </c>
      <c r="Q122" s="163" t="s">
        <v>385</v>
      </c>
      <c r="R122" s="163" t="s">
        <v>386</v>
      </c>
      <c r="S122" s="163" t="s">
        <v>385</v>
      </c>
      <c r="T122" s="163" t="s">
        <v>386</v>
      </c>
      <c r="U122" s="164"/>
      <c r="V122" s="165" t="s">
        <v>385</v>
      </c>
      <c r="W122" s="166" t="s">
        <v>387</v>
      </c>
      <c r="X122" s="191" t="s">
        <v>386</v>
      </c>
      <c r="Y122" s="168" t="s">
        <v>31</v>
      </c>
    </row>
    <row r="123" spans="1:26" ht="15">
      <c r="A123" s="152">
        <v>1</v>
      </c>
      <c r="B123" s="231" t="s">
        <v>92</v>
      </c>
      <c r="C123" s="162" t="s">
        <v>391</v>
      </c>
      <c r="D123" s="162" t="s">
        <v>413</v>
      </c>
      <c r="E123" s="171">
        <v>6</v>
      </c>
      <c r="F123" s="171">
        <v>3</v>
      </c>
      <c r="G123" s="171">
        <v>6</v>
      </c>
      <c r="H123" s="171">
        <v>3</v>
      </c>
      <c r="I123" s="171">
        <v>4</v>
      </c>
      <c r="J123" s="171">
        <v>4</v>
      </c>
      <c r="K123" s="171">
        <v>5</v>
      </c>
      <c r="L123" s="171">
        <v>2</v>
      </c>
      <c r="M123" s="171">
        <v>5</v>
      </c>
      <c r="N123" s="171">
        <v>2</v>
      </c>
      <c r="O123" s="171">
        <v>4</v>
      </c>
      <c r="P123" s="171">
        <v>1</v>
      </c>
      <c r="Q123" s="171">
        <v>3</v>
      </c>
      <c r="R123" s="171">
        <v>3</v>
      </c>
      <c r="S123" s="171">
        <v>6</v>
      </c>
      <c r="T123" s="171">
        <v>1</v>
      </c>
      <c r="U123" s="172"/>
      <c r="V123" s="173">
        <f aca="true" t="shared" si="10" ref="V123:V129">E123+G123+I123+K123+M123+O123+Q123+S123</f>
        <v>39</v>
      </c>
      <c r="W123" s="174" t="s">
        <v>387</v>
      </c>
      <c r="X123" s="175">
        <f aca="true" t="shared" si="11" ref="X123:X129">F123+H123+J123+L123+N123+P123+R123+T123</f>
        <v>19</v>
      </c>
      <c r="Y123" s="176">
        <v>57</v>
      </c>
      <c r="Z123" s="153" t="s">
        <v>3</v>
      </c>
    </row>
    <row r="124" spans="1:25" ht="15">
      <c r="A124" s="152">
        <v>2</v>
      </c>
      <c r="B124" s="162" t="s">
        <v>96</v>
      </c>
      <c r="C124" s="162" t="s">
        <v>123</v>
      </c>
      <c r="D124" s="162" t="s">
        <v>413</v>
      </c>
      <c r="E124" s="171">
        <v>5</v>
      </c>
      <c r="F124" s="171">
        <v>3</v>
      </c>
      <c r="G124" s="171">
        <v>5</v>
      </c>
      <c r="H124" s="171">
        <v>2</v>
      </c>
      <c r="I124" s="171">
        <v>5</v>
      </c>
      <c r="J124" s="171">
        <v>4</v>
      </c>
      <c r="K124" s="171">
        <v>2</v>
      </c>
      <c r="L124" s="171">
        <v>1</v>
      </c>
      <c r="M124" s="171">
        <v>3</v>
      </c>
      <c r="N124" s="171">
        <v>3</v>
      </c>
      <c r="O124" s="171">
        <v>5</v>
      </c>
      <c r="P124" s="171">
        <v>3</v>
      </c>
      <c r="Q124" s="171">
        <v>5</v>
      </c>
      <c r="R124" s="171">
        <v>4</v>
      </c>
      <c r="S124" s="171">
        <v>6</v>
      </c>
      <c r="T124" s="171">
        <v>1</v>
      </c>
      <c r="U124" s="172"/>
      <c r="V124" s="173">
        <f t="shared" si="10"/>
        <v>36</v>
      </c>
      <c r="W124" s="174" t="s">
        <v>387</v>
      </c>
      <c r="X124" s="175">
        <f t="shared" si="11"/>
        <v>21</v>
      </c>
      <c r="Y124" s="176">
        <v>44</v>
      </c>
    </row>
    <row r="125" spans="1:25" ht="15">
      <c r="A125" s="152">
        <v>3</v>
      </c>
      <c r="B125" s="162" t="s">
        <v>94</v>
      </c>
      <c r="C125" s="162" t="s">
        <v>410</v>
      </c>
      <c r="D125" s="162" t="s">
        <v>413</v>
      </c>
      <c r="E125" s="171">
        <v>6</v>
      </c>
      <c r="F125" s="171">
        <v>3</v>
      </c>
      <c r="G125" s="171">
        <v>6</v>
      </c>
      <c r="H125" s="171">
        <v>3</v>
      </c>
      <c r="I125" s="171">
        <v>5</v>
      </c>
      <c r="J125" s="171">
        <v>5</v>
      </c>
      <c r="K125" s="171">
        <v>5</v>
      </c>
      <c r="L125" s="171">
        <v>2</v>
      </c>
      <c r="M125" s="171">
        <v>3</v>
      </c>
      <c r="N125" s="171">
        <v>2</v>
      </c>
      <c r="O125" s="171">
        <v>3</v>
      </c>
      <c r="P125" s="171">
        <v>2</v>
      </c>
      <c r="Q125" s="171">
        <v>3</v>
      </c>
      <c r="R125" s="171">
        <v>3</v>
      </c>
      <c r="S125" s="171">
        <v>4</v>
      </c>
      <c r="T125" s="171">
        <v>1</v>
      </c>
      <c r="U125" s="172"/>
      <c r="V125" s="173">
        <f t="shared" si="10"/>
        <v>35</v>
      </c>
      <c r="W125" s="174" t="s">
        <v>387</v>
      </c>
      <c r="X125" s="175">
        <f t="shared" si="11"/>
        <v>21</v>
      </c>
      <c r="Y125" s="176">
        <v>54</v>
      </c>
    </row>
    <row r="126" spans="1:25" ht="15">
      <c r="A126" s="152">
        <v>4</v>
      </c>
      <c r="B126" s="162" t="s">
        <v>122</v>
      </c>
      <c r="C126" s="162" t="s">
        <v>123</v>
      </c>
      <c r="D126" s="162" t="s">
        <v>413</v>
      </c>
      <c r="E126" s="171">
        <v>4</v>
      </c>
      <c r="F126" s="171">
        <v>3</v>
      </c>
      <c r="G126" s="171">
        <v>5</v>
      </c>
      <c r="H126" s="171">
        <v>2</v>
      </c>
      <c r="I126" s="171">
        <v>1</v>
      </c>
      <c r="J126" s="171">
        <v>1</v>
      </c>
      <c r="K126" s="171">
        <v>5</v>
      </c>
      <c r="L126" s="171">
        <v>2</v>
      </c>
      <c r="M126" s="171">
        <v>5</v>
      </c>
      <c r="N126" s="171">
        <v>3</v>
      </c>
      <c r="O126" s="171">
        <v>3</v>
      </c>
      <c r="P126" s="171">
        <v>1</v>
      </c>
      <c r="Q126" s="171">
        <v>5</v>
      </c>
      <c r="R126" s="171">
        <v>3</v>
      </c>
      <c r="S126" s="171">
        <v>4</v>
      </c>
      <c r="T126" s="171">
        <v>1</v>
      </c>
      <c r="U126" s="171"/>
      <c r="V126" s="201">
        <f t="shared" si="10"/>
        <v>32</v>
      </c>
      <c r="W126" s="174" t="s">
        <v>387</v>
      </c>
      <c r="X126" s="201">
        <f t="shared" si="11"/>
        <v>16</v>
      </c>
      <c r="Y126" s="171">
        <v>30</v>
      </c>
    </row>
    <row r="127" spans="1:25" ht="15">
      <c r="A127" s="152">
        <v>5</v>
      </c>
      <c r="B127" s="162" t="s">
        <v>97</v>
      </c>
      <c r="C127" s="162" t="s">
        <v>123</v>
      </c>
      <c r="D127" s="162" t="s">
        <v>413</v>
      </c>
      <c r="E127" s="171">
        <v>4</v>
      </c>
      <c r="F127" s="171">
        <v>3</v>
      </c>
      <c r="G127" s="171">
        <v>6</v>
      </c>
      <c r="H127" s="171">
        <v>3</v>
      </c>
      <c r="I127" s="171">
        <v>3</v>
      </c>
      <c r="J127" s="171">
        <v>3</v>
      </c>
      <c r="K127" s="171">
        <v>3</v>
      </c>
      <c r="L127" s="171">
        <v>2</v>
      </c>
      <c r="M127" s="171">
        <v>2</v>
      </c>
      <c r="N127" s="171">
        <v>2</v>
      </c>
      <c r="O127" s="171">
        <v>2</v>
      </c>
      <c r="P127" s="171">
        <v>2</v>
      </c>
      <c r="Q127" s="171">
        <v>4</v>
      </c>
      <c r="R127" s="171">
        <v>3</v>
      </c>
      <c r="S127" s="171">
        <v>2</v>
      </c>
      <c r="T127" s="171">
        <v>1</v>
      </c>
      <c r="U127" s="171"/>
      <c r="V127" s="201">
        <f t="shared" si="10"/>
        <v>26</v>
      </c>
      <c r="W127" s="174" t="s">
        <v>387</v>
      </c>
      <c r="X127" s="201">
        <f t="shared" si="11"/>
        <v>19</v>
      </c>
      <c r="Y127" s="171">
        <v>26</v>
      </c>
    </row>
    <row r="128" spans="1:25" ht="15">
      <c r="A128" s="152">
        <v>6</v>
      </c>
      <c r="B128" s="162" t="s">
        <v>103</v>
      </c>
      <c r="C128" s="162" t="s">
        <v>123</v>
      </c>
      <c r="D128" s="162" t="s">
        <v>413</v>
      </c>
      <c r="E128" s="171">
        <v>2</v>
      </c>
      <c r="F128" s="171">
        <v>2</v>
      </c>
      <c r="G128" s="171">
        <v>0</v>
      </c>
      <c r="H128" s="171">
        <v>0</v>
      </c>
      <c r="I128" s="171">
        <v>3</v>
      </c>
      <c r="J128" s="171">
        <v>3</v>
      </c>
      <c r="K128" s="171">
        <v>4</v>
      </c>
      <c r="L128" s="171">
        <v>2</v>
      </c>
      <c r="M128" s="171">
        <v>1</v>
      </c>
      <c r="N128" s="171">
        <v>1</v>
      </c>
      <c r="O128" s="171">
        <v>3</v>
      </c>
      <c r="P128" s="171">
        <v>2</v>
      </c>
      <c r="Q128" s="171">
        <v>3</v>
      </c>
      <c r="R128" s="171">
        <v>2</v>
      </c>
      <c r="S128" s="171">
        <v>1</v>
      </c>
      <c r="T128" s="171">
        <v>1</v>
      </c>
      <c r="U128" s="171"/>
      <c r="V128" s="201">
        <f t="shared" si="10"/>
        <v>17</v>
      </c>
      <c r="W128" s="174" t="s">
        <v>387</v>
      </c>
      <c r="X128" s="201">
        <f t="shared" si="11"/>
        <v>13</v>
      </c>
      <c r="Y128" s="171">
        <v>28</v>
      </c>
    </row>
    <row r="129" spans="1:25" ht="15">
      <c r="A129" s="152">
        <v>7</v>
      </c>
      <c r="B129" s="162" t="s">
        <v>100</v>
      </c>
      <c r="C129" s="162" t="s">
        <v>123</v>
      </c>
      <c r="D129" s="162" t="s">
        <v>413</v>
      </c>
      <c r="E129" s="171">
        <v>4</v>
      </c>
      <c r="F129" s="171">
        <v>3</v>
      </c>
      <c r="G129" s="171">
        <v>2</v>
      </c>
      <c r="H129" s="171">
        <v>2</v>
      </c>
      <c r="I129" s="171">
        <v>1</v>
      </c>
      <c r="J129" s="171">
        <v>1</v>
      </c>
      <c r="K129" s="171">
        <v>2</v>
      </c>
      <c r="L129" s="171">
        <v>2</v>
      </c>
      <c r="M129" s="171">
        <v>2</v>
      </c>
      <c r="N129" s="171">
        <v>2</v>
      </c>
      <c r="O129" s="171">
        <v>0</v>
      </c>
      <c r="P129" s="171">
        <v>0</v>
      </c>
      <c r="Q129" s="171">
        <v>1</v>
      </c>
      <c r="R129" s="171">
        <v>1</v>
      </c>
      <c r="S129" s="171">
        <v>3</v>
      </c>
      <c r="T129" s="171">
        <v>1</v>
      </c>
      <c r="U129" s="171"/>
      <c r="V129" s="201">
        <f t="shared" si="10"/>
        <v>15</v>
      </c>
      <c r="W129" s="174" t="s">
        <v>387</v>
      </c>
      <c r="X129" s="201">
        <f t="shared" si="11"/>
        <v>12</v>
      </c>
      <c r="Y129" s="171">
        <v>21</v>
      </c>
    </row>
    <row r="130" ht="15.75" thickBot="1"/>
    <row r="131" spans="1:25" ht="15">
      <c r="A131" s="196"/>
      <c r="B131" s="196" t="s">
        <v>17</v>
      </c>
      <c r="C131" s="196" t="s">
        <v>18</v>
      </c>
      <c r="D131" s="196" t="s">
        <v>21</v>
      </c>
      <c r="E131" s="163" t="s">
        <v>385</v>
      </c>
      <c r="F131" s="163" t="s">
        <v>386</v>
      </c>
      <c r="G131" s="163" t="s">
        <v>385</v>
      </c>
      <c r="H131" s="163" t="s">
        <v>386</v>
      </c>
      <c r="I131" s="163" t="s">
        <v>385</v>
      </c>
      <c r="J131" s="163" t="s">
        <v>386</v>
      </c>
      <c r="K131" s="163" t="s">
        <v>385</v>
      </c>
      <c r="L131" s="163" t="s">
        <v>386</v>
      </c>
      <c r="M131" s="163" t="s">
        <v>385</v>
      </c>
      <c r="N131" s="163" t="s">
        <v>386</v>
      </c>
      <c r="O131" s="163" t="s">
        <v>385</v>
      </c>
      <c r="P131" s="163" t="s">
        <v>386</v>
      </c>
      <c r="Q131" s="163" t="s">
        <v>385</v>
      </c>
      <c r="R131" s="163" t="s">
        <v>386</v>
      </c>
      <c r="S131" s="163" t="s">
        <v>385</v>
      </c>
      <c r="T131" s="163" t="s">
        <v>386</v>
      </c>
      <c r="U131" s="164"/>
      <c r="V131" s="217" t="s">
        <v>385</v>
      </c>
      <c r="W131" s="218" t="s">
        <v>387</v>
      </c>
      <c r="X131" s="219" t="s">
        <v>386</v>
      </c>
      <c r="Y131" s="220" t="s">
        <v>31</v>
      </c>
    </row>
    <row r="132" spans="1:26" ht="15">
      <c r="A132" s="162"/>
      <c r="B132" s="193" t="s">
        <v>414</v>
      </c>
      <c r="C132" s="162"/>
      <c r="D132" s="162"/>
      <c r="E132" s="163">
        <v>1</v>
      </c>
      <c r="F132" s="163"/>
      <c r="G132" s="163">
        <v>2</v>
      </c>
      <c r="H132" s="163"/>
      <c r="I132" s="163">
        <v>3</v>
      </c>
      <c r="J132" s="163"/>
      <c r="K132" s="206">
        <v>4</v>
      </c>
      <c r="L132" s="206"/>
      <c r="M132" s="206">
        <v>5</v>
      </c>
      <c r="N132" s="206"/>
      <c r="O132" s="206">
        <v>6</v>
      </c>
      <c r="P132" s="206"/>
      <c r="Q132" s="206">
        <v>7</v>
      </c>
      <c r="R132" s="206"/>
      <c r="S132" s="206">
        <v>8</v>
      </c>
      <c r="T132" s="206"/>
      <c r="U132" s="157"/>
      <c r="V132" s="214" t="s">
        <v>384</v>
      </c>
      <c r="W132" s="215"/>
      <c r="X132" s="216"/>
      <c r="Y132" s="221"/>
      <c r="Z132" s="169" t="s">
        <v>388</v>
      </c>
    </row>
    <row r="133" spans="1:26" ht="15">
      <c r="A133" s="162">
        <v>1</v>
      </c>
      <c r="B133" s="162" t="s">
        <v>78</v>
      </c>
      <c r="C133" s="162" t="s">
        <v>123</v>
      </c>
      <c r="D133" s="162" t="s">
        <v>415</v>
      </c>
      <c r="E133" s="170">
        <v>6</v>
      </c>
      <c r="F133" s="170">
        <v>3</v>
      </c>
      <c r="G133" s="170">
        <v>6</v>
      </c>
      <c r="H133" s="170">
        <v>3</v>
      </c>
      <c r="I133" s="170">
        <v>6</v>
      </c>
      <c r="J133" s="170">
        <v>5</v>
      </c>
      <c r="K133" s="170">
        <v>6</v>
      </c>
      <c r="L133" s="170">
        <v>2</v>
      </c>
      <c r="M133" s="170">
        <v>6</v>
      </c>
      <c r="N133" s="170">
        <v>5</v>
      </c>
      <c r="O133" s="170">
        <v>6</v>
      </c>
      <c r="P133" s="170">
        <v>3</v>
      </c>
      <c r="Q133" s="170">
        <v>6</v>
      </c>
      <c r="R133" s="170">
        <v>4</v>
      </c>
      <c r="S133" s="170">
        <v>6</v>
      </c>
      <c r="T133" s="170">
        <v>1</v>
      </c>
      <c r="U133" s="177"/>
      <c r="V133" s="173">
        <f aca="true" t="shared" si="12" ref="V133:V140">E133+G133+I133+K133+M133+O133+Q133+S133</f>
        <v>48</v>
      </c>
      <c r="W133" s="166" t="s">
        <v>387</v>
      </c>
      <c r="X133" s="222">
        <f aca="true" t="shared" si="13" ref="X133:X140">F133+H133+J133+L133+N133+P133+R133+T133</f>
        <v>26</v>
      </c>
      <c r="Y133" s="178">
        <v>77</v>
      </c>
      <c r="Z133" s="153" t="s">
        <v>9</v>
      </c>
    </row>
    <row r="134" spans="1:26" ht="15">
      <c r="A134" s="162"/>
      <c r="B134" s="162" t="s">
        <v>416</v>
      </c>
      <c r="C134" s="162" t="s">
        <v>133</v>
      </c>
      <c r="D134" s="162" t="s">
        <v>415</v>
      </c>
      <c r="E134" s="170">
        <v>6</v>
      </c>
      <c r="F134" s="170">
        <v>3</v>
      </c>
      <c r="G134" s="170">
        <v>6</v>
      </c>
      <c r="H134" s="170">
        <v>3</v>
      </c>
      <c r="I134" s="170">
        <v>6</v>
      </c>
      <c r="J134" s="170">
        <v>5</v>
      </c>
      <c r="K134" s="170">
        <v>6</v>
      </c>
      <c r="L134" s="170">
        <v>2</v>
      </c>
      <c r="M134" s="170">
        <v>6</v>
      </c>
      <c r="N134" s="170">
        <v>5</v>
      </c>
      <c r="O134" s="170">
        <v>6</v>
      </c>
      <c r="P134" s="170">
        <v>3</v>
      </c>
      <c r="Q134" s="170">
        <v>6</v>
      </c>
      <c r="R134" s="170">
        <v>4</v>
      </c>
      <c r="S134" s="170">
        <v>6</v>
      </c>
      <c r="T134" s="170">
        <v>1</v>
      </c>
      <c r="U134" s="177"/>
      <c r="V134" s="173">
        <f t="shared" si="12"/>
        <v>48</v>
      </c>
      <c r="W134" s="166" t="s">
        <v>387</v>
      </c>
      <c r="X134" s="222">
        <f t="shared" si="13"/>
        <v>26</v>
      </c>
      <c r="Y134" s="178">
        <v>75</v>
      </c>
      <c r="Z134" s="153" t="s">
        <v>9</v>
      </c>
    </row>
    <row r="135" spans="1:26" ht="15">
      <c r="A135" s="162">
        <v>2</v>
      </c>
      <c r="B135" s="223" t="s">
        <v>62</v>
      </c>
      <c r="C135" s="223" t="s">
        <v>410</v>
      </c>
      <c r="D135" s="223" t="s">
        <v>415</v>
      </c>
      <c r="E135" s="170">
        <v>6</v>
      </c>
      <c r="F135" s="170">
        <v>3</v>
      </c>
      <c r="G135" s="170">
        <v>6</v>
      </c>
      <c r="H135" s="170">
        <v>3</v>
      </c>
      <c r="I135" s="170">
        <v>6</v>
      </c>
      <c r="J135" s="170">
        <v>5</v>
      </c>
      <c r="K135" s="170">
        <v>6</v>
      </c>
      <c r="L135" s="170">
        <v>2</v>
      </c>
      <c r="M135" s="170">
        <v>6</v>
      </c>
      <c r="N135" s="170">
        <v>5</v>
      </c>
      <c r="O135" s="170">
        <v>5</v>
      </c>
      <c r="P135" s="170">
        <v>2</v>
      </c>
      <c r="Q135" s="170">
        <v>6</v>
      </c>
      <c r="R135" s="170">
        <v>4</v>
      </c>
      <c r="S135" s="170">
        <v>6</v>
      </c>
      <c r="T135" s="170">
        <v>1</v>
      </c>
      <c r="U135" s="177"/>
      <c r="V135" s="173">
        <f t="shared" si="12"/>
        <v>47</v>
      </c>
      <c r="W135" s="166" t="s">
        <v>387</v>
      </c>
      <c r="X135" s="222">
        <f t="shared" si="13"/>
        <v>25</v>
      </c>
      <c r="Y135" s="224">
        <v>67</v>
      </c>
      <c r="Z135" s="153" t="s">
        <v>3</v>
      </c>
    </row>
    <row r="136" spans="1:25" ht="15">
      <c r="A136" s="162">
        <v>3</v>
      </c>
      <c r="B136" s="162" t="s">
        <v>60</v>
      </c>
      <c r="C136" s="162" t="s">
        <v>417</v>
      </c>
      <c r="D136" s="162" t="s">
        <v>415</v>
      </c>
      <c r="E136" s="170">
        <v>6</v>
      </c>
      <c r="F136" s="170">
        <v>3</v>
      </c>
      <c r="G136" s="170">
        <v>6</v>
      </c>
      <c r="H136" s="170">
        <v>3</v>
      </c>
      <c r="I136" s="170">
        <v>6</v>
      </c>
      <c r="J136" s="170">
        <v>5</v>
      </c>
      <c r="K136" s="170">
        <v>6</v>
      </c>
      <c r="L136" s="170">
        <v>2</v>
      </c>
      <c r="M136" s="170">
        <v>6</v>
      </c>
      <c r="N136" s="170">
        <v>5</v>
      </c>
      <c r="O136" s="170">
        <v>6</v>
      </c>
      <c r="P136" s="170">
        <v>3</v>
      </c>
      <c r="Q136" s="170">
        <v>5</v>
      </c>
      <c r="R136" s="170">
        <v>4</v>
      </c>
      <c r="S136" s="170">
        <v>5</v>
      </c>
      <c r="T136" s="170">
        <v>1</v>
      </c>
      <c r="U136" s="177"/>
      <c r="V136" s="173">
        <f t="shared" si="12"/>
        <v>46</v>
      </c>
      <c r="W136" s="166" t="s">
        <v>387</v>
      </c>
      <c r="X136" s="222">
        <f t="shared" si="13"/>
        <v>26</v>
      </c>
      <c r="Y136" s="178">
        <v>63</v>
      </c>
    </row>
    <row r="137" spans="1:25" ht="15">
      <c r="A137" s="162">
        <v>4</v>
      </c>
      <c r="B137" s="162" t="s">
        <v>75</v>
      </c>
      <c r="C137" s="162" t="s">
        <v>410</v>
      </c>
      <c r="D137" s="162" t="s">
        <v>415</v>
      </c>
      <c r="E137" s="170">
        <v>6</v>
      </c>
      <c r="F137" s="170">
        <v>3</v>
      </c>
      <c r="G137" s="170">
        <v>6</v>
      </c>
      <c r="H137" s="170">
        <v>3</v>
      </c>
      <c r="I137" s="170">
        <v>5</v>
      </c>
      <c r="J137" s="170">
        <v>4</v>
      </c>
      <c r="K137" s="170">
        <v>6</v>
      </c>
      <c r="L137" s="170">
        <v>2</v>
      </c>
      <c r="M137" s="170">
        <v>6</v>
      </c>
      <c r="N137" s="170">
        <v>5</v>
      </c>
      <c r="O137" s="170">
        <v>6</v>
      </c>
      <c r="P137" s="170">
        <v>3</v>
      </c>
      <c r="Q137" s="170">
        <v>6</v>
      </c>
      <c r="R137" s="170">
        <v>4</v>
      </c>
      <c r="S137" s="170">
        <v>5</v>
      </c>
      <c r="T137" s="170">
        <v>1</v>
      </c>
      <c r="U137" s="177"/>
      <c r="V137" s="173">
        <f t="shared" si="12"/>
        <v>46</v>
      </c>
      <c r="W137" s="166" t="s">
        <v>387</v>
      </c>
      <c r="X137" s="222">
        <f t="shared" si="13"/>
        <v>25</v>
      </c>
      <c r="Y137" s="178">
        <v>58</v>
      </c>
    </row>
    <row r="138" spans="1:25" ht="15">
      <c r="A138" s="162"/>
      <c r="B138" s="162" t="s">
        <v>170</v>
      </c>
      <c r="C138" s="162" t="s">
        <v>133</v>
      </c>
      <c r="D138" s="162" t="s">
        <v>415</v>
      </c>
      <c r="E138" s="170">
        <v>6</v>
      </c>
      <c r="F138" s="170">
        <v>3</v>
      </c>
      <c r="G138" s="170">
        <v>6</v>
      </c>
      <c r="H138" s="170">
        <v>3</v>
      </c>
      <c r="I138" s="170">
        <v>6</v>
      </c>
      <c r="J138" s="170">
        <v>5</v>
      </c>
      <c r="K138" s="170">
        <v>5</v>
      </c>
      <c r="L138" s="170">
        <v>2</v>
      </c>
      <c r="M138" s="170">
        <v>4</v>
      </c>
      <c r="N138" s="170">
        <v>3</v>
      </c>
      <c r="O138" s="170">
        <v>5</v>
      </c>
      <c r="P138" s="170">
        <v>3</v>
      </c>
      <c r="Q138" s="170">
        <v>5</v>
      </c>
      <c r="R138" s="170">
        <v>4</v>
      </c>
      <c r="S138" s="170">
        <v>6</v>
      </c>
      <c r="T138" s="170">
        <v>1</v>
      </c>
      <c r="U138" s="177"/>
      <c r="V138" s="173">
        <f t="shared" si="12"/>
        <v>43</v>
      </c>
      <c r="W138" s="166" t="s">
        <v>387</v>
      </c>
      <c r="X138" s="222">
        <f t="shared" si="13"/>
        <v>24</v>
      </c>
      <c r="Y138" s="178">
        <v>60</v>
      </c>
    </row>
    <row r="139" spans="1:25" ht="15">
      <c r="A139" s="162">
        <v>5</v>
      </c>
      <c r="B139" s="162" t="s">
        <v>418</v>
      </c>
      <c r="C139" s="162" t="s">
        <v>410</v>
      </c>
      <c r="D139" s="162" t="s">
        <v>415</v>
      </c>
      <c r="E139" s="170">
        <v>6</v>
      </c>
      <c r="F139" s="170">
        <v>3</v>
      </c>
      <c r="G139" s="170">
        <v>6</v>
      </c>
      <c r="H139" s="170">
        <v>3</v>
      </c>
      <c r="I139" s="170">
        <v>4</v>
      </c>
      <c r="J139" s="170">
        <v>3</v>
      </c>
      <c r="K139" s="170">
        <v>5</v>
      </c>
      <c r="L139" s="170">
        <v>2</v>
      </c>
      <c r="M139" s="170">
        <v>5</v>
      </c>
      <c r="N139" s="170">
        <v>5</v>
      </c>
      <c r="O139" s="170">
        <v>6</v>
      </c>
      <c r="P139" s="170">
        <v>3</v>
      </c>
      <c r="Q139" s="170">
        <v>4</v>
      </c>
      <c r="R139" s="170">
        <v>3</v>
      </c>
      <c r="S139" s="170">
        <v>5</v>
      </c>
      <c r="T139" s="170">
        <v>1</v>
      </c>
      <c r="U139" s="177"/>
      <c r="V139" s="173">
        <f t="shared" si="12"/>
        <v>41</v>
      </c>
      <c r="W139" s="166" t="s">
        <v>387</v>
      </c>
      <c r="X139" s="222">
        <f t="shared" si="13"/>
        <v>23</v>
      </c>
      <c r="Y139" s="178">
        <v>49</v>
      </c>
    </row>
    <row r="140" spans="1:25" ht="15">
      <c r="A140" s="162">
        <v>6</v>
      </c>
      <c r="B140" s="162" t="s">
        <v>54</v>
      </c>
      <c r="C140" s="162" t="s">
        <v>410</v>
      </c>
      <c r="D140" s="162" t="s">
        <v>415</v>
      </c>
      <c r="E140" s="170">
        <v>6</v>
      </c>
      <c r="F140" s="170">
        <v>3</v>
      </c>
      <c r="G140" s="170">
        <v>6</v>
      </c>
      <c r="H140" s="170">
        <v>3</v>
      </c>
      <c r="I140" s="170">
        <v>5</v>
      </c>
      <c r="J140" s="170">
        <v>5</v>
      </c>
      <c r="K140" s="170">
        <v>4</v>
      </c>
      <c r="L140" s="170">
        <v>2</v>
      </c>
      <c r="M140" s="170">
        <v>3</v>
      </c>
      <c r="N140" s="170">
        <v>2</v>
      </c>
      <c r="O140" s="170">
        <v>5</v>
      </c>
      <c r="P140" s="170">
        <v>3</v>
      </c>
      <c r="Q140" s="170">
        <v>6</v>
      </c>
      <c r="R140" s="170">
        <v>4</v>
      </c>
      <c r="S140" s="170">
        <v>5</v>
      </c>
      <c r="T140" s="170">
        <v>1</v>
      </c>
      <c r="U140" s="177"/>
      <c r="V140" s="173">
        <f t="shared" si="12"/>
        <v>40</v>
      </c>
      <c r="W140" s="166" t="s">
        <v>387</v>
      </c>
      <c r="X140" s="222">
        <f t="shared" si="13"/>
        <v>23</v>
      </c>
      <c r="Y140" s="178">
        <v>52</v>
      </c>
    </row>
    <row r="141" spans="1:25" ht="15">
      <c r="A141" s="162"/>
      <c r="B141" s="162"/>
      <c r="C141" s="162"/>
      <c r="D141" s="162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2"/>
      <c r="V141" s="173"/>
      <c r="W141" s="174"/>
      <c r="X141" s="175"/>
      <c r="Y141" s="176"/>
    </row>
    <row r="142" spans="1:25" ht="15">
      <c r="A142" s="162"/>
      <c r="B142" s="162"/>
      <c r="C142" s="162"/>
      <c r="D142" s="162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2"/>
      <c r="V142" s="173"/>
      <c r="W142" s="174"/>
      <c r="X142" s="175"/>
      <c r="Y142" s="176"/>
    </row>
    <row r="143" spans="1:25" ht="15">
      <c r="A143" s="162">
        <v>1</v>
      </c>
      <c r="B143" s="162" t="s">
        <v>101</v>
      </c>
      <c r="C143" s="162" t="s">
        <v>410</v>
      </c>
      <c r="D143" s="162" t="s">
        <v>419</v>
      </c>
      <c r="E143" s="170">
        <v>4</v>
      </c>
      <c r="F143" s="170">
        <v>3</v>
      </c>
      <c r="G143" s="170">
        <v>5</v>
      </c>
      <c r="H143" s="170">
        <v>3</v>
      </c>
      <c r="I143" s="170">
        <v>2</v>
      </c>
      <c r="J143" s="170">
        <v>2</v>
      </c>
      <c r="K143" s="170">
        <v>3</v>
      </c>
      <c r="L143" s="170">
        <v>2</v>
      </c>
      <c r="M143" s="170">
        <v>3</v>
      </c>
      <c r="N143" s="170">
        <v>2</v>
      </c>
      <c r="O143" s="170">
        <v>1</v>
      </c>
      <c r="P143" s="170">
        <v>1</v>
      </c>
      <c r="Q143" s="170">
        <v>4</v>
      </c>
      <c r="R143" s="170">
        <v>2</v>
      </c>
      <c r="S143" s="170">
        <v>5</v>
      </c>
      <c r="T143" s="170">
        <v>1</v>
      </c>
      <c r="U143" s="177"/>
      <c r="V143" s="173">
        <f>E143+G143+I143+K143+M143+O143+Q143+S143</f>
        <v>27</v>
      </c>
      <c r="W143" s="166" t="s">
        <v>387</v>
      </c>
      <c r="X143" s="222">
        <f>F143+H143+J143+L143+N143+P143+R143+T143</f>
        <v>16</v>
      </c>
      <c r="Y143" s="178">
        <v>31</v>
      </c>
    </row>
    <row r="145" ht="15.75" thickBot="1"/>
    <row r="146" spans="2:25" ht="15">
      <c r="B146" s="154" t="s">
        <v>420</v>
      </c>
      <c r="E146" s="155">
        <v>1</v>
      </c>
      <c r="F146" s="156"/>
      <c r="G146" s="155">
        <v>2</v>
      </c>
      <c r="H146" s="156"/>
      <c r="I146" s="155">
        <v>3</v>
      </c>
      <c r="J146" s="156"/>
      <c r="K146" s="155">
        <v>4</v>
      </c>
      <c r="L146" s="156"/>
      <c r="M146" s="155">
        <v>5</v>
      </c>
      <c r="N146" s="156"/>
      <c r="O146" s="155">
        <v>6</v>
      </c>
      <c r="P146" s="156"/>
      <c r="Q146" s="155">
        <v>7</v>
      </c>
      <c r="R146" s="156"/>
      <c r="S146" s="155">
        <v>8</v>
      </c>
      <c r="T146" s="156"/>
      <c r="U146" s="157"/>
      <c r="V146" s="158" t="s">
        <v>384</v>
      </c>
      <c r="W146" s="159"/>
      <c r="X146" s="160"/>
      <c r="Y146" s="161"/>
    </row>
    <row r="147" spans="2:26" ht="15">
      <c r="B147" s="207" t="s">
        <v>17</v>
      </c>
      <c r="C147" s="207" t="s">
        <v>18</v>
      </c>
      <c r="D147" s="207" t="s">
        <v>21</v>
      </c>
      <c r="E147" s="208" t="s">
        <v>385</v>
      </c>
      <c r="F147" s="208" t="s">
        <v>386</v>
      </c>
      <c r="G147" s="208" t="s">
        <v>385</v>
      </c>
      <c r="H147" s="208" t="s">
        <v>386</v>
      </c>
      <c r="I147" s="208" t="s">
        <v>385</v>
      </c>
      <c r="J147" s="208" t="s">
        <v>386</v>
      </c>
      <c r="K147" s="208" t="s">
        <v>385</v>
      </c>
      <c r="L147" s="208" t="s">
        <v>386</v>
      </c>
      <c r="M147" s="208" t="s">
        <v>385</v>
      </c>
      <c r="N147" s="208" t="s">
        <v>386</v>
      </c>
      <c r="O147" s="208" t="s">
        <v>385</v>
      </c>
      <c r="P147" s="208" t="s">
        <v>386</v>
      </c>
      <c r="Q147" s="208" t="s">
        <v>385</v>
      </c>
      <c r="R147" s="208" t="s">
        <v>386</v>
      </c>
      <c r="S147" s="208" t="s">
        <v>385</v>
      </c>
      <c r="T147" s="208" t="s">
        <v>386</v>
      </c>
      <c r="U147" s="209"/>
      <c r="V147" s="210" t="s">
        <v>385</v>
      </c>
      <c r="W147" s="211" t="s">
        <v>387</v>
      </c>
      <c r="X147" s="212" t="s">
        <v>386</v>
      </c>
      <c r="Y147" s="213" t="s">
        <v>31</v>
      </c>
      <c r="Z147" s="153" t="s">
        <v>388</v>
      </c>
    </row>
    <row r="148" spans="1:26" ht="15">
      <c r="A148" s="162">
        <v>1</v>
      </c>
      <c r="B148" s="162" t="s">
        <v>62</v>
      </c>
      <c r="C148" s="162" t="s">
        <v>410</v>
      </c>
      <c r="D148" s="162" t="s">
        <v>420</v>
      </c>
      <c r="E148" s="170">
        <v>6</v>
      </c>
      <c r="F148" s="170">
        <v>3</v>
      </c>
      <c r="G148" s="170">
        <v>6</v>
      </c>
      <c r="H148" s="170">
        <v>3</v>
      </c>
      <c r="I148" s="170">
        <v>6</v>
      </c>
      <c r="J148" s="170">
        <v>5</v>
      </c>
      <c r="K148" s="170">
        <v>6</v>
      </c>
      <c r="L148" s="170">
        <v>2</v>
      </c>
      <c r="M148" s="170">
        <v>6</v>
      </c>
      <c r="N148" s="170">
        <v>5</v>
      </c>
      <c r="O148" s="170">
        <v>6</v>
      </c>
      <c r="P148" s="170">
        <v>3</v>
      </c>
      <c r="Q148" s="170">
        <v>6</v>
      </c>
      <c r="R148" s="170">
        <v>4</v>
      </c>
      <c r="S148" s="170">
        <v>6</v>
      </c>
      <c r="T148" s="170">
        <v>1</v>
      </c>
      <c r="U148" s="177"/>
      <c r="V148" s="192">
        <f aca="true" t="shared" si="14" ref="V148:V155">E148+G148+I148+K148+M148+O148+Q148+S148</f>
        <v>48</v>
      </c>
      <c r="W148" s="193"/>
      <c r="X148" s="194">
        <f aca="true" t="shared" si="15" ref="X148:X155">F148+H148+J148+L148+N148+P148+R148+T148</f>
        <v>26</v>
      </c>
      <c r="Y148" s="178">
        <v>81</v>
      </c>
      <c r="Z148" s="153" t="s">
        <v>9</v>
      </c>
    </row>
    <row r="149" spans="1:26" ht="15">
      <c r="A149" s="162">
        <v>2</v>
      </c>
      <c r="B149" s="162" t="s">
        <v>74</v>
      </c>
      <c r="C149" s="162" t="s">
        <v>123</v>
      </c>
      <c r="D149" s="162" t="s">
        <v>420</v>
      </c>
      <c r="E149" s="171">
        <v>6</v>
      </c>
      <c r="F149" s="171">
        <v>3</v>
      </c>
      <c r="G149" s="171">
        <v>6</v>
      </c>
      <c r="H149" s="171">
        <v>3</v>
      </c>
      <c r="I149" s="171">
        <v>6</v>
      </c>
      <c r="J149" s="171">
        <v>3</v>
      </c>
      <c r="K149" s="171">
        <v>6</v>
      </c>
      <c r="L149" s="171">
        <v>2</v>
      </c>
      <c r="M149" s="171">
        <v>6</v>
      </c>
      <c r="N149" s="171">
        <v>5</v>
      </c>
      <c r="O149" s="171">
        <v>6</v>
      </c>
      <c r="P149" s="171">
        <v>3</v>
      </c>
      <c r="Q149" s="171">
        <v>5</v>
      </c>
      <c r="R149" s="171">
        <v>4</v>
      </c>
      <c r="S149" s="171">
        <v>6</v>
      </c>
      <c r="T149" s="171">
        <v>1</v>
      </c>
      <c r="U149" s="172"/>
      <c r="V149" s="173">
        <f t="shared" si="14"/>
        <v>47</v>
      </c>
      <c r="W149" s="174" t="s">
        <v>387</v>
      </c>
      <c r="X149" s="175">
        <f t="shared" si="15"/>
        <v>24</v>
      </c>
      <c r="Y149" s="176">
        <v>75</v>
      </c>
      <c r="Z149" s="153" t="s">
        <v>9</v>
      </c>
    </row>
    <row r="150" spans="1:26" ht="15">
      <c r="A150" s="162">
        <v>3</v>
      </c>
      <c r="B150" s="162" t="s">
        <v>61</v>
      </c>
      <c r="C150" s="162" t="s">
        <v>390</v>
      </c>
      <c r="D150" s="162" t="s">
        <v>420</v>
      </c>
      <c r="E150" s="171">
        <v>6</v>
      </c>
      <c r="F150" s="171">
        <v>3</v>
      </c>
      <c r="G150" s="171">
        <v>6</v>
      </c>
      <c r="H150" s="171">
        <v>3</v>
      </c>
      <c r="I150" s="171">
        <v>6</v>
      </c>
      <c r="J150" s="171">
        <v>5</v>
      </c>
      <c r="K150" s="171">
        <v>6</v>
      </c>
      <c r="L150" s="171">
        <v>2</v>
      </c>
      <c r="M150" s="171">
        <v>4</v>
      </c>
      <c r="N150" s="171">
        <v>4</v>
      </c>
      <c r="O150" s="171">
        <v>5</v>
      </c>
      <c r="P150" s="171">
        <v>2</v>
      </c>
      <c r="Q150" s="171">
        <v>6</v>
      </c>
      <c r="R150" s="171">
        <v>4</v>
      </c>
      <c r="S150" s="171">
        <v>6</v>
      </c>
      <c r="T150" s="171">
        <v>1</v>
      </c>
      <c r="U150" s="172"/>
      <c r="V150" s="173">
        <f t="shared" si="14"/>
        <v>45</v>
      </c>
      <c r="W150" s="174" t="s">
        <v>387</v>
      </c>
      <c r="X150" s="175">
        <f t="shared" si="15"/>
        <v>24</v>
      </c>
      <c r="Y150" s="176">
        <v>65</v>
      </c>
      <c r="Z150" s="153" t="s">
        <v>3</v>
      </c>
    </row>
    <row r="151" spans="1:25" ht="15">
      <c r="A151" s="162"/>
      <c r="B151" s="162" t="s">
        <v>167</v>
      </c>
      <c r="C151" s="162" t="s">
        <v>392</v>
      </c>
      <c r="D151" s="162" t="s">
        <v>420</v>
      </c>
      <c r="E151" s="171">
        <v>6</v>
      </c>
      <c r="F151" s="171">
        <v>3</v>
      </c>
      <c r="G151" s="171">
        <v>5</v>
      </c>
      <c r="H151" s="171">
        <v>2</v>
      </c>
      <c r="I151" s="171">
        <v>5</v>
      </c>
      <c r="J151" s="171">
        <v>4</v>
      </c>
      <c r="K151" s="171">
        <v>5</v>
      </c>
      <c r="L151" s="171">
        <v>2</v>
      </c>
      <c r="M151" s="171">
        <v>4</v>
      </c>
      <c r="N151" s="171">
        <v>4</v>
      </c>
      <c r="O151" s="171">
        <v>6</v>
      </c>
      <c r="P151" s="171">
        <v>3</v>
      </c>
      <c r="Q151" s="171">
        <v>6</v>
      </c>
      <c r="R151" s="171">
        <v>4</v>
      </c>
      <c r="S151" s="171">
        <v>6</v>
      </c>
      <c r="T151" s="171">
        <v>1</v>
      </c>
      <c r="U151" s="172"/>
      <c r="V151" s="173">
        <f t="shared" si="14"/>
        <v>43</v>
      </c>
      <c r="W151" s="174" t="s">
        <v>387</v>
      </c>
      <c r="X151" s="175">
        <f t="shared" si="15"/>
        <v>23</v>
      </c>
      <c r="Y151" s="176">
        <v>57</v>
      </c>
    </row>
    <row r="152" spans="1:25" ht="15">
      <c r="A152" s="162">
        <v>4</v>
      </c>
      <c r="B152" s="162" t="s">
        <v>71</v>
      </c>
      <c r="C152" s="162" t="s">
        <v>410</v>
      </c>
      <c r="D152" s="162" t="s">
        <v>420</v>
      </c>
      <c r="E152" s="171">
        <v>4</v>
      </c>
      <c r="F152" s="171">
        <v>3</v>
      </c>
      <c r="G152" s="171">
        <v>6</v>
      </c>
      <c r="H152" s="171">
        <v>3</v>
      </c>
      <c r="I152" s="171">
        <v>5</v>
      </c>
      <c r="J152" s="171">
        <v>4</v>
      </c>
      <c r="K152" s="171">
        <v>5</v>
      </c>
      <c r="L152" s="171">
        <v>2</v>
      </c>
      <c r="M152" s="171">
        <v>5</v>
      </c>
      <c r="N152" s="171">
        <v>4</v>
      </c>
      <c r="O152" s="171">
        <v>5</v>
      </c>
      <c r="P152" s="171">
        <v>2</v>
      </c>
      <c r="Q152" s="171">
        <v>6</v>
      </c>
      <c r="R152" s="171">
        <v>4</v>
      </c>
      <c r="S152" s="171">
        <v>6</v>
      </c>
      <c r="T152" s="171">
        <v>1</v>
      </c>
      <c r="U152" s="172"/>
      <c r="V152" s="173">
        <f t="shared" si="14"/>
        <v>42</v>
      </c>
      <c r="W152" s="174" t="s">
        <v>387</v>
      </c>
      <c r="X152" s="175">
        <f t="shared" si="15"/>
        <v>23</v>
      </c>
      <c r="Y152" s="176">
        <v>59</v>
      </c>
    </row>
    <row r="153" spans="1:25" ht="15">
      <c r="A153" s="162">
        <v>5</v>
      </c>
      <c r="B153" s="162" t="s">
        <v>76</v>
      </c>
      <c r="C153" s="162" t="s">
        <v>390</v>
      </c>
      <c r="D153" s="162" t="s">
        <v>420</v>
      </c>
      <c r="E153" s="171">
        <v>6</v>
      </c>
      <c r="F153" s="171">
        <v>3</v>
      </c>
      <c r="G153" s="171">
        <v>6</v>
      </c>
      <c r="H153" s="171">
        <v>3</v>
      </c>
      <c r="I153" s="171">
        <v>5</v>
      </c>
      <c r="J153" s="171">
        <v>4</v>
      </c>
      <c r="K153" s="171">
        <v>5</v>
      </c>
      <c r="L153" s="171">
        <v>2</v>
      </c>
      <c r="M153" s="171">
        <v>6</v>
      </c>
      <c r="N153" s="171">
        <v>5</v>
      </c>
      <c r="O153" s="171">
        <v>6</v>
      </c>
      <c r="P153" s="171">
        <v>3</v>
      </c>
      <c r="Q153" s="171">
        <v>5</v>
      </c>
      <c r="R153" s="171">
        <v>2</v>
      </c>
      <c r="S153" s="171">
        <v>2</v>
      </c>
      <c r="T153" s="171">
        <v>1</v>
      </c>
      <c r="U153" s="172"/>
      <c r="V153" s="173">
        <f t="shared" si="14"/>
        <v>41</v>
      </c>
      <c r="W153" s="174" t="s">
        <v>387</v>
      </c>
      <c r="X153" s="175">
        <f t="shared" si="15"/>
        <v>23</v>
      </c>
      <c r="Y153" s="176">
        <v>37</v>
      </c>
    </row>
    <row r="154" spans="1:25" ht="15">
      <c r="A154" s="162">
        <v>6</v>
      </c>
      <c r="B154" s="162" t="s">
        <v>54</v>
      </c>
      <c r="C154" s="162" t="s">
        <v>410</v>
      </c>
      <c r="D154" s="162" t="s">
        <v>420</v>
      </c>
      <c r="E154" s="171">
        <v>6</v>
      </c>
      <c r="F154" s="171">
        <v>3</v>
      </c>
      <c r="G154" s="171">
        <v>6</v>
      </c>
      <c r="H154" s="171">
        <v>3</v>
      </c>
      <c r="I154" s="171">
        <v>4</v>
      </c>
      <c r="J154" s="171">
        <v>4</v>
      </c>
      <c r="K154" s="171">
        <v>5</v>
      </c>
      <c r="L154" s="171">
        <v>2</v>
      </c>
      <c r="M154" s="171">
        <v>4</v>
      </c>
      <c r="N154" s="171">
        <v>3</v>
      </c>
      <c r="O154" s="171">
        <v>4</v>
      </c>
      <c r="P154" s="171">
        <v>2</v>
      </c>
      <c r="Q154" s="171">
        <v>5</v>
      </c>
      <c r="R154" s="171">
        <v>3</v>
      </c>
      <c r="S154" s="171">
        <v>6</v>
      </c>
      <c r="T154" s="171">
        <v>1</v>
      </c>
      <c r="U154" s="172"/>
      <c r="V154" s="173">
        <f t="shared" si="14"/>
        <v>40</v>
      </c>
      <c r="W154" s="174" t="s">
        <v>387</v>
      </c>
      <c r="X154" s="175">
        <f t="shared" si="15"/>
        <v>21</v>
      </c>
      <c r="Y154" s="176">
        <v>58</v>
      </c>
    </row>
    <row r="155" spans="1:25" ht="15">
      <c r="A155" s="162">
        <v>7</v>
      </c>
      <c r="B155" s="162" t="s">
        <v>63</v>
      </c>
      <c r="C155" s="162" t="s">
        <v>390</v>
      </c>
      <c r="D155" s="162" t="s">
        <v>420</v>
      </c>
      <c r="E155" s="171">
        <v>6</v>
      </c>
      <c r="F155" s="171">
        <v>3</v>
      </c>
      <c r="G155" s="171">
        <v>6</v>
      </c>
      <c r="H155" s="171">
        <v>3</v>
      </c>
      <c r="I155" s="171">
        <v>5</v>
      </c>
      <c r="J155" s="171">
        <v>5</v>
      </c>
      <c r="K155" s="171">
        <v>2</v>
      </c>
      <c r="L155" s="171">
        <v>2</v>
      </c>
      <c r="M155" s="171">
        <v>6</v>
      </c>
      <c r="N155" s="171">
        <v>5</v>
      </c>
      <c r="O155" s="171">
        <v>5</v>
      </c>
      <c r="P155" s="171">
        <v>3</v>
      </c>
      <c r="Q155" s="171">
        <v>2</v>
      </c>
      <c r="R155" s="171">
        <v>2</v>
      </c>
      <c r="S155" s="171">
        <v>5</v>
      </c>
      <c r="T155" s="171">
        <v>1</v>
      </c>
      <c r="U155" s="172"/>
      <c r="V155" s="173">
        <f t="shared" si="14"/>
        <v>37</v>
      </c>
      <c r="W155" s="174" t="s">
        <v>387</v>
      </c>
      <c r="X155" s="175">
        <f t="shared" si="15"/>
        <v>24</v>
      </c>
      <c r="Y155" s="176">
        <v>48</v>
      </c>
    </row>
    <row r="156" ht="15.75" thickBot="1"/>
    <row r="157" spans="2:25" ht="15">
      <c r="B157" s="154" t="s">
        <v>421</v>
      </c>
      <c r="E157" s="163">
        <v>1</v>
      </c>
      <c r="F157" s="163"/>
      <c r="G157" s="163">
        <v>2</v>
      </c>
      <c r="H157" s="163"/>
      <c r="I157" s="163">
        <v>3</v>
      </c>
      <c r="J157" s="163"/>
      <c r="K157" s="206">
        <v>4</v>
      </c>
      <c r="L157" s="206"/>
      <c r="M157" s="206">
        <v>5</v>
      </c>
      <c r="N157" s="206"/>
      <c r="O157" s="206">
        <v>6</v>
      </c>
      <c r="P157" s="206"/>
      <c r="Q157" s="206">
        <v>7</v>
      </c>
      <c r="R157" s="206"/>
      <c r="S157" s="206">
        <v>8</v>
      </c>
      <c r="T157" s="206"/>
      <c r="U157" s="157"/>
      <c r="V157" s="158" t="s">
        <v>384</v>
      </c>
      <c r="W157" s="159"/>
      <c r="X157" s="160"/>
      <c r="Y157" s="161"/>
    </row>
    <row r="158" spans="2:26" ht="15">
      <c r="B158" s="207" t="s">
        <v>17</v>
      </c>
      <c r="C158" s="207" t="s">
        <v>18</v>
      </c>
      <c r="D158" s="207" t="s">
        <v>21</v>
      </c>
      <c r="E158" s="208" t="s">
        <v>385</v>
      </c>
      <c r="F158" s="208" t="s">
        <v>386</v>
      </c>
      <c r="G158" s="208" t="s">
        <v>385</v>
      </c>
      <c r="H158" s="208" t="s">
        <v>386</v>
      </c>
      <c r="I158" s="208" t="s">
        <v>385</v>
      </c>
      <c r="J158" s="208" t="s">
        <v>386</v>
      </c>
      <c r="K158" s="208" t="s">
        <v>385</v>
      </c>
      <c r="L158" s="208" t="s">
        <v>386</v>
      </c>
      <c r="M158" s="208" t="s">
        <v>385</v>
      </c>
      <c r="N158" s="208" t="s">
        <v>386</v>
      </c>
      <c r="O158" s="208" t="s">
        <v>385</v>
      </c>
      <c r="P158" s="208" t="s">
        <v>386</v>
      </c>
      <c r="Q158" s="208" t="s">
        <v>385</v>
      </c>
      <c r="R158" s="208" t="s">
        <v>386</v>
      </c>
      <c r="S158" s="208" t="s">
        <v>385</v>
      </c>
      <c r="T158" s="208" t="s">
        <v>386</v>
      </c>
      <c r="U158" s="209"/>
      <c r="V158" s="210" t="s">
        <v>385</v>
      </c>
      <c r="W158" s="211" t="s">
        <v>387</v>
      </c>
      <c r="X158" s="212" t="s">
        <v>386</v>
      </c>
      <c r="Y158" s="213" t="s">
        <v>31</v>
      </c>
      <c r="Z158" s="153" t="s">
        <v>388</v>
      </c>
    </row>
    <row r="159" spans="1:26" ht="15">
      <c r="A159" s="162">
        <v>1</v>
      </c>
      <c r="B159" s="162" t="s">
        <v>46</v>
      </c>
      <c r="C159" s="162" t="s">
        <v>410</v>
      </c>
      <c r="D159" s="162" t="s">
        <v>421</v>
      </c>
      <c r="E159" s="171">
        <v>6</v>
      </c>
      <c r="F159" s="171">
        <v>3</v>
      </c>
      <c r="G159" s="171">
        <v>5</v>
      </c>
      <c r="H159" s="171">
        <v>2</v>
      </c>
      <c r="I159" s="171">
        <v>6</v>
      </c>
      <c r="J159" s="171">
        <v>5</v>
      </c>
      <c r="K159" s="171">
        <v>6</v>
      </c>
      <c r="L159" s="171">
        <v>2</v>
      </c>
      <c r="M159" s="171">
        <v>6</v>
      </c>
      <c r="N159" s="171">
        <v>3</v>
      </c>
      <c r="O159" s="171">
        <v>5</v>
      </c>
      <c r="P159" s="171">
        <v>3</v>
      </c>
      <c r="Q159" s="171">
        <v>5</v>
      </c>
      <c r="R159" s="171">
        <v>4</v>
      </c>
      <c r="S159" s="171">
        <v>6</v>
      </c>
      <c r="T159" s="171">
        <v>1</v>
      </c>
      <c r="U159" s="172"/>
      <c r="V159" s="173">
        <f aca="true" t="shared" si="16" ref="V159:V164">E159+G159+I159+K159+M159+O159+Q159+S159</f>
        <v>45</v>
      </c>
      <c r="W159" s="174" t="s">
        <v>387</v>
      </c>
      <c r="X159" s="175">
        <f aca="true" t="shared" si="17" ref="X159:X164">F159+H159+J159+L159+N159+P159+R159+T159</f>
        <v>23</v>
      </c>
      <c r="Y159" s="176">
        <v>67</v>
      </c>
      <c r="Z159" s="153" t="s">
        <v>3</v>
      </c>
    </row>
    <row r="160" spans="1:26" ht="15">
      <c r="A160" s="162">
        <v>2</v>
      </c>
      <c r="B160" s="162" t="s">
        <v>80</v>
      </c>
      <c r="C160" s="162" t="s">
        <v>123</v>
      </c>
      <c r="D160" s="162" t="s">
        <v>421</v>
      </c>
      <c r="E160" s="171">
        <v>5</v>
      </c>
      <c r="F160" s="171">
        <v>3</v>
      </c>
      <c r="G160" s="171">
        <v>6</v>
      </c>
      <c r="H160" s="171">
        <v>3</v>
      </c>
      <c r="I160" s="171">
        <v>6</v>
      </c>
      <c r="J160" s="171">
        <v>3</v>
      </c>
      <c r="K160" s="171">
        <v>4</v>
      </c>
      <c r="L160" s="171">
        <v>2</v>
      </c>
      <c r="M160" s="171">
        <v>5</v>
      </c>
      <c r="N160" s="171">
        <v>5</v>
      </c>
      <c r="O160" s="171">
        <v>6</v>
      </c>
      <c r="P160" s="171">
        <v>3</v>
      </c>
      <c r="Q160" s="171">
        <v>6</v>
      </c>
      <c r="R160" s="171">
        <v>4</v>
      </c>
      <c r="S160" s="171">
        <v>6</v>
      </c>
      <c r="T160" s="171">
        <v>1</v>
      </c>
      <c r="U160" s="172"/>
      <c r="V160" s="173">
        <f t="shared" si="16"/>
        <v>44</v>
      </c>
      <c r="W160" s="174" t="s">
        <v>387</v>
      </c>
      <c r="X160" s="175">
        <f t="shared" si="17"/>
        <v>24</v>
      </c>
      <c r="Y160" s="176">
        <v>53</v>
      </c>
      <c r="Z160" s="153" t="s">
        <v>3</v>
      </c>
    </row>
    <row r="161" spans="1:25" ht="15">
      <c r="A161" s="162">
        <v>3</v>
      </c>
      <c r="B161" s="162" t="s">
        <v>422</v>
      </c>
      <c r="C161" s="162" t="s">
        <v>123</v>
      </c>
      <c r="D161" s="162" t="s">
        <v>421</v>
      </c>
      <c r="E161" s="170">
        <v>6</v>
      </c>
      <c r="F161" s="170">
        <v>3</v>
      </c>
      <c r="G161" s="170">
        <v>6</v>
      </c>
      <c r="H161" s="170">
        <v>5</v>
      </c>
      <c r="I161" s="170">
        <v>5</v>
      </c>
      <c r="J161" s="170">
        <v>5</v>
      </c>
      <c r="K161" s="170">
        <v>6</v>
      </c>
      <c r="L161" s="170">
        <v>2</v>
      </c>
      <c r="M161" s="170">
        <v>6</v>
      </c>
      <c r="N161" s="170">
        <v>5</v>
      </c>
      <c r="O161" s="170">
        <v>4</v>
      </c>
      <c r="P161" s="170">
        <v>1</v>
      </c>
      <c r="Q161" s="170">
        <v>4</v>
      </c>
      <c r="R161" s="170">
        <v>3</v>
      </c>
      <c r="S161" s="170">
        <v>5</v>
      </c>
      <c r="T161" s="170">
        <v>1</v>
      </c>
      <c r="U161" s="177"/>
      <c r="V161" s="192">
        <f t="shared" si="16"/>
        <v>42</v>
      </c>
      <c r="W161" s="193"/>
      <c r="X161" s="194">
        <f t="shared" si="17"/>
        <v>25</v>
      </c>
      <c r="Y161" s="178">
        <v>46</v>
      </c>
    </row>
    <row r="162" spans="1:25" ht="15">
      <c r="A162" s="162">
        <v>4</v>
      </c>
      <c r="B162" s="162" t="s">
        <v>40</v>
      </c>
      <c r="C162" s="162" t="s">
        <v>391</v>
      </c>
      <c r="D162" s="162" t="s">
        <v>421</v>
      </c>
      <c r="E162" s="171">
        <v>5</v>
      </c>
      <c r="F162" s="171">
        <v>3</v>
      </c>
      <c r="G162" s="171">
        <v>5</v>
      </c>
      <c r="H162" s="171">
        <v>2</v>
      </c>
      <c r="I162" s="171">
        <v>3</v>
      </c>
      <c r="J162" s="171">
        <v>3</v>
      </c>
      <c r="K162" s="171">
        <v>4</v>
      </c>
      <c r="L162" s="171">
        <v>2</v>
      </c>
      <c r="M162" s="171">
        <v>5</v>
      </c>
      <c r="N162" s="171">
        <v>3</v>
      </c>
      <c r="O162" s="171">
        <v>3</v>
      </c>
      <c r="P162" s="171">
        <v>2</v>
      </c>
      <c r="Q162" s="171">
        <v>5</v>
      </c>
      <c r="R162" s="171">
        <v>3</v>
      </c>
      <c r="S162" s="171">
        <v>1</v>
      </c>
      <c r="T162" s="171">
        <v>1</v>
      </c>
      <c r="U162" s="172"/>
      <c r="V162" s="173">
        <f t="shared" si="16"/>
        <v>31</v>
      </c>
      <c r="W162" s="174" t="s">
        <v>387</v>
      </c>
      <c r="X162" s="175">
        <f t="shared" si="17"/>
        <v>19</v>
      </c>
      <c r="Y162" s="176">
        <v>27</v>
      </c>
    </row>
    <row r="163" spans="1:25" ht="15">
      <c r="A163" s="162">
        <v>5</v>
      </c>
      <c r="B163" s="162" t="s">
        <v>404</v>
      </c>
      <c r="C163" s="162" t="s">
        <v>390</v>
      </c>
      <c r="D163" s="162" t="s">
        <v>421</v>
      </c>
      <c r="E163" s="171">
        <v>5</v>
      </c>
      <c r="F163" s="171">
        <v>3</v>
      </c>
      <c r="G163" s="171">
        <v>4</v>
      </c>
      <c r="H163" s="171">
        <v>2</v>
      </c>
      <c r="I163" s="171">
        <v>4</v>
      </c>
      <c r="J163" s="171">
        <v>3</v>
      </c>
      <c r="K163" s="171">
        <v>1</v>
      </c>
      <c r="L163" s="171">
        <v>1</v>
      </c>
      <c r="M163" s="171">
        <v>3</v>
      </c>
      <c r="N163" s="171">
        <v>1</v>
      </c>
      <c r="O163" s="171">
        <v>5</v>
      </c>
      <c r="P163" s="171">
        <v>2</v>
      </c>
      <c r="Q163" s="171">
        <v>2</v>
      </c>
      <c r="R163" s="171">
        <v>2</v>
      </c>
      <c r="S163" s="171">
        <v>5</v>
      </c>
      <c r="T163" s="171">
        <v>1</v>
      </c>
      <c r="U163" s="172"/>
      <c r="V163" s="173">
        <f t="shared" si="16"/>
        <v>29</v>
      </c>
      <c r="W163" s="174" t="s">
        <v>387</v>
      </c>
      <c r="X163" s="175">
        <f t="shared" si="17"/>
        <v>15</v>
      </c>
      <c r="Y163" s="176">
        <v>32</v>
      </c>
    </row>
    <row r="164" spans="1:25" ht="15">
      <c r="A164" s="162">
        <v>6</v>
      </c>
      <c r="B164" s="162" t="s">
        <v>84</v>
      </c>
      <c r="C164" s="162" t="s">
        <v>390</v>
      </c>
      <c r="D164" s="162" t="s">
        <v>421</v>
      </c>
      <c r="E164" s="171">
        <v>5</v>
      </c>
      <c r="F164" s="171">
        <v>3</v>
      </c>
      <c r="G164" s="171">
        <v>5</v>
      </c>
      <c r="H164" s="171">
        <v>2</v>
      </c>
      <c r="I164" s="171">
        <v>0</v>
      </c>
      <c r="J164" s="171">
        <v>0</v>
      </c>
      <c r="K164" s="171">
        <v>2</v>
      </c>
      <c r="L164" s="171">
        <v>2</v>
      </c>
      <c r="M164" s="171">
        <v>4</v>
      </c>
      <c r="N164" s="171">
        <v>2</v>
      </c>
      <c r="O164" s="171">
        <v>1</v>
      </c>
      <c r="P164" s="171">
        <v>1</v>
      </c>
      <c r="Q164" s="171">
        <v>3</v>
      </c>
      <c r="R164" s="171">
        <v>2</v>
      </c>
      <c r="S164" s="171">
        <v>3</v>
      </c>
      <c r="T164" s="171">
        <v>1</v>
      </c>
      <c r="U164" s="172"/>
      <c r="V164" s="173">
        <f t="shared" si="16"/>
        <v>23</v>
      </c>
      <c r="W164" s="174" t="s">
        <v>387</v>
      </c>
      <c r="X164" s="175">
        <f t="shared" si="17"/>
        <v>13</v>
      </c>
      <c r="Y164" s="176">
        <v>21</v>
      </c>
    </row>
    <row r="165" spans="1:25" ht="15">
      <c r="A165" s="196"/>
      <c r="B165" s="196"/>
      <c r="C165" s="196"/>
      <c r="D165" s="196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9"/>
      <c r="W165" s="200"/>
      <c r="X165" s="199"/>
      <c r="Y165" s="198"/>
    </row>
    <row r="166" ht="15.75" thickBot="1"/>
    <row r="167" spans="2:25" ht="15">
      <c r="B167" s="154" t="s">
        <v>423</v>
      </c>
      <c r="E167" s="163">
        <v>1</v>
      </c>
      <c r="F167" s="163"/>
      <c r="G167" s="163">
        <v>2</v>
      </c>
      <c r="H167" s="163"/>
      <c r="I167" s="163">
        <v>3</v>
      </c>
      <c r="J167" s="163"/>
      <c r="K167" s="206">
        <v>4</v>
      </c>
      <c r="L167" s="206"/>
      <c r="M167" s="206">
        <v>5</v>
      </c>
      <c r="N167" s="206"/>
      <c r="O167" s="206">
        <v>6</v>
      </c>
      <c r="P167" s="206"/>
      <c r="Q167" s="206">
        <v>7</v>
      </c>
      <c r="R167" s="206"/>
      <c r="S167" s="206">
        <v>8</v>
      </c>
      <c r="T167" s="206"/>
      <c r="U167" s="157"/>
      <c r="V167" s="158" t="s">
        <v>384</v>
      </c>
      <c r="W167" s="159"/>
      <c r="X167" s="160"/>
      <c r="Y167" s="161"/>
    </row>
    <row r="168" spans="2:26" ht="15">
      <c r="B168" s="207" t="s">
        <v>17</v>
      </c>
      <c r="C168" s="207" t="s">
        <v>18</v>
      </c>
      <c r="D168" s="207" t="s">
        <v>21</v>
      </c>
      <c r="E168" s="208" t="s">
        <v>385</v>
      </c>
      <c r="F168" s="208" t="s">
        <v>386</v>
      </c>
      <c r="G168" s="208" t="s">
        <v>385</v>
      </c>
      <c r="H168" s="208" t="s">
        <v>386</v>
      </c>
      <c r="I168" s="208" t="s">
        <v>385</v>
      </c>
      <c r="J168" s="208" t="s">
        <v>386</v>
      </c>
      <c r="K168" s="208" t="s">
        <v>385</v>
      </c>
      <c r="L168" s="208" t="s">
        <v>386</v>
      </c>
      <c r="M168" s="208" t="s">
        <v>385</v>
      </c>
      <c r="N168" s="208" t="s">
        <v>386</v>
      </c>
      <c r="O168" s="208" t="s">
        <v>385</v>
      </c>
      <c r="P168" s="208" t="s">
        <v>386</v>
      </c>
      <c r="Q168" s="208" t="s">
        <v>385</v>
      </c>
      <c r="R168" s="208" t="s">
        <v>386</v>
      </c>
      <c r="S168" s="208" t="s">
        <v>385</v>
      </c>
      <c r="T168" s="208" t="s">
        <v>386</v>
      </c>
      <c r="U168" s="209"/>
      <c r="V168" s="210" t="s">
        <v>385</v>
      </c>
      <c r="W168" s="211" t="s">
        <v>387</v>
      </c>
      <c r="X168" s="212" t="s">
        <v>386</v>
      </c>
      <c r="Y168" s="213" t="s">
        <v>31</v>
      </c>
      <c r="Z168" s="153" t="s">
        <v>388</v>
      </c>
    </row>
    <row r="169" spans="1:26" ht="15">
      <c r="A169" s="162">
        <v>1</v>
      </c>
      <c r="B169" s="162" t="s">
        <v>424</v>
      </c>
      <c r="C169" s="162" t="s">
        <v>390</v>
      </c>
      <c r="D169" s="162" t="s">
        <v>423</v>
      </c>
      <c r="E169" s="171">
        <v>6</v>
      </c>
      <c r="F169" s="171">
        <v>3</v>
      </c>
      <c r="G169" s="171">
        <v>6</v>
      </c>
      <c r="H169" s="171">
        <v>3</v>
      </c>
      <c r="I169" s="171">
        <v>5</v>
      </c>
      <c r="J169" s="171">
        <v>4</v>
      </c>
      <c r="K169" s="171">
        <v>6</v>
      </c>
      <c r="L169" s="171">
        <v>2</v>
      </c>
      <c r="M169" s="171">
        <v>4</v>
      </c>
      <c r="N169" s="171">
        <v>3</v>
      </c>
      <c r="O169" s="171">
        <v>6</v>
      </c>
      <c r="P169" s="171">
        <v>3</v>
      </c>
      <c r="Q169" s="171">
        <v>5</v>
      </c>
      <c r="R169" s="171">
        <v>4</v>
      </c>
      <c r="S169" s="171">
        <v>6</v>
      </c>
      <c r="T169" s="171">
        <v>1</v>
      </c>
      <c r="U169" s="172"/>
      <c r="V169" s="173">
        <f>E169+G169+I169+K169+M169+O169+Q169+S169</f>
        <v>44</v>
      </c>
      <c r="W169" s="174" t="s">
        <v>387</v>
      </c>
      <c r="X169" s="175">
        <f>F169+H169+J169+L169+N169+P169+R169+T169</f>
        <v>23</v>
      </c>
      <c r="Y169" s="176">
        <v>51</v>
      </c>
      <c r="Z169" s="153" t="s">
        <v>3</v>
      </c>
    </row>
    <row r="170" spans="1:25" ht="15">
      <c r="A170" s="162">
        <v>2</v>
      </c>
      <c r="B170" s="162" t="s">
        <v>50</v>
      </c>
      <c r="C170" s="162" t="s">
        <v>391</v>
      </c>
      <c r="D170" s="162" t="s">
        <v>423</v>
      </c>
      <c r="E170" s="171">
        <v>6</v>
      </c>
      <c r="F170" s="171">
        <v>3</v>
      </c>
      <c r="G170" s="171">
        <v>6</v>
      </c>
      <c r="H170" s="171">
        <v>3</v>
      </c>
      <c r="I170" s="171">
        <v>5</v>
      </c>
      <c r="J170" s="171">
        <v>5</v>
      </c>
      <c r="K170" s="171">
        <v>6</v>
      </c>
      <c r="L170" s="171">
        <v>2</v>
      </c>
      <c r="M170" s="171">
        <v>4</v>
      </c>
      <c r="N170" s="171">
        <v>3</v>
      </c>
      <c r="O170" s="171">
        <v>4</v>
      </c>
      <c r="P170" s="171">
        <v>3</v>
      </c>
      <c r="Q170" s="171">
        <v>5</v>
      </c>
      <c r="R170" s="171">
        <v>4</v>
      </c>
      <c r="S170" s="171">
        <v>5</v>
      </c>
      <c r="T170" s="171">
        <v>1</v>
      </c>
      <c r="U170" s="172"/>
      <c r="V170" s="173">
        <f>E170+G170+I170+K170+M170+O170+Q170+S170</f>
        <v>41</v>
      </c>
      <c r="W170" s="174" t="s">
        <v>387</v>
      </c>
      <c r="X170" s="175">
        <f>F170+H170+J170+L170+N170+P170+R170+T170</f>
        <v>24</v>
      </c>
      <c r="Y170" s="176">
        <v>51</v>
      </c>
    </row>
    <row r="171" spans="1:25" ht="15">
      <c r="A171" s="162">
        <v>3</v>
      </c>
      <c r="B171" s="162" t="s">
        <v>204</v>
      </c>
      <c r="C171" s="162" t="s">
        <v>391</v>
      </c>
      <c r="D171" s="162" t="s">
        <v>423</v>
      </c>
      <c r="E171" s="170">
        <v>4</v>
      </c>
      <c r="F171" s="170">
        <v>3</v>
      </c>
      <c r="G171" s="170">
        <v>4</v>
      </c>
      <c r="H171" s="170">
        <v>3</v>
      </c>
      <c r="I171" s="170">
        <v>1</v>
      </c>
      <c r="J171" s="170">
        <v>1</v>
      </c>
      <c r="K171" s="170">
        <v>4</v>
      </c>
      <c r="L171" s="170">
        <v>2</v>
      </c>
      <c r="M171" s="170">
        <v>3</v>
      </c>
      <c r="N171" s="170">
        <v>2</v>
      </c>
      <c r="O171" s="170">
        <v>1</v>
      </c>
      <c r="P171" s="170">
        <v>1</v>
      </c>
      <c r="Q171" s="170">
        <v>4</v>
      </c>
      <c r="R171" s="170">
        <v>3</v>
      </c>
      <c r="S171" s="170">
        <v>4</v>
      </c>
      <c r="T171" s="170">
        <v>1</v>
      </c>
      <c r="U171" s="177"/>
      <c r="V171" s="192">
        <f>E171+G171+I171+K171+M171+O171+Q171+S171</f>
        <v>25</v>
      </c>
      <c r="W171" s="193"/>
      <c r="X171" s="194">
        <f>F171+H171+J171+L171+N171+P171+R171+T171</f>
        <v>16</v>
      </c>
      <c r="Y171" s="178">
        <v>37</v>
      </c>
    </row>
    <row r="172" spans="1:25" ht="15">
      <c r="A172" s="162">
        <v>4</v>
      </c>
      <c r="B172" s="162" t="s">
        <v>104</v>
      </c>
      <c r="C172" s="162" t="s">
        <v>123</v>
      </c>
      <c r="D172" s="162" t="s">
        <v>423</v>
      </c>
      <c r="E172" s="171">
        <v>2</v>
      </c>
      <c r="F172" s="171">
        <v>2</v>
      </c>
      <c r="G172" s="171">
        <v>2</v>
      </c>
      <c r="H172" s="171">
        <v>1</v>
      </c>
      <c r="I172" s="171">
        <v>1</v>
      </c>
      <c r="J172" s="171">
        <v>1</v>
      </c>
      <c r="K172" s="171">
        <v>0</v>
      </c>
      <c r="L172" s="171">
        <v>0</v>
      </c>
      <c r="M172" s="171">
        <v>0</v>
      </c>
      <c r="N172" s="171">
        <v>0</v>
      </c>
      <c r="O172" s="171">
        <v>2</v>
      </c>
      <c r="P172" s="171">
        <v>2</v>
      </c>
      <c r="Q172" s="171">
        <v>2</v>
      </c>
      <c r="R172" s="171">
        <v>2</v>
      </c>
      <c r="S172" s="171">
        <v>1</v>
      </c>
      <c r="T172" s="171">
        <v>1</v>
      </c>
      <c r="U172" s="171"/>
      <c r="V172" s="201">
        <f>E172+G172+I172+K172+M172+O172+Q172+S172</f>
        <v>10</v>
      </c>
      <c r="W172" s="174" t="s">
        <v>387</v>
      </c>
      <c r="X172" s="201">
        <f>F172+H172+J172+L172+N172+P172+R172+T172</f>
        <v>9</v>
      </c>
      <c r="Y172" s="171">
        <v>3</v>
      </c>
    </row>
  </sheetData>
  <sheetProtection/>
  <mergeCells count="72">
    <mergeCell ref="Q23:R23"/>
    <mergeCell ref="S23:T23"/>
    <mergeCell ref="E23:F23"/>
    <mergeCell ref="G23:H23"/>
    <mergeCell ref="I23:J23"/>
    <mergeCell ref="K23:L23"/>
    <mergeCell ref="E2:F2"/>
    <mergeCell ref="G2:H2"/>
    <mergeCell ref="I2:J2"/>
    <mergeCell ref="K2:L2"/>
    <mergeCell ref="M2:N2"/>
    <mergeCell ref="O2:P2"/>
    <mergeCell ref="Q39:R39"/>
    <mergeCell ref="S39:T39"/>
    <mergeCell ref="M39:N39"/>
    <mergeCell ref="O39:P39"/>
    <mergeCell ref="Q2:R2"/>
    <mergeCell ref="S2:T2"/>
    <mergeCell ref="M23:N23"/>
    <mergeCell ref="O23:P23"/>
    <mergeCell ref="E63:F63"/>
    <mergeCell ref="G63:H63"/>
    <mergeCell ref="I63:J63"/>
    <mergeCell ref="K63:L63"/>
    <mergeCell ref="Q75:R75"/>
    <mergeCell ref="S75:T75"/>
    <mergeCell ref="E39:F39"/>
    <mergeCell ref="G39:H39"/>
    <mergeCell ref="I39:J39"/>
    <mergeCell ref="K39:L39"/>
    <mergeCell ref="M63:N63"/>
    <mergeCell ref="O63:P63"/>
    <mergeCell ref="Q63:R63"/>
    <mergeCell ref="S63:T63"/>
    <mergeCell ref="E75:F75"/>
    <mergeCell ref="G75:H75"/>
    <mergeCell ref="I75:J75"/>
    <mergeCell ref="K75:L75"/>
    <mergeCell ref="E66:F66"/>
    <mergeCell ref="G66:H66"/>
    <mergeCell ref="I66:J66"/>
    <mergeCell ref="K66:L66"/>
    <mergeCell ref="M66:N66"/>
    <mergeCell ref="O66:P66"/>
    <mergeCell ref="Q83:R83"/>
    <mergeCell ref="S83:T83"/>
    <mergeCell ref="M83:N83"/>
    <mergeCell ref="O83:P83"/>
    <mergeCell ref="Q66:R66"/>
    <mergeCell ref="S66:T66"/>
    <mergeCell ref="M75:N75"/>
    <mergeCell ref="O75:P75"/>
    <mergeCell ref="E95:F95"/>
    <mergeCell ref="G95:H95"/>
    <mergeCell ref="I95:J95"/>
    <mergeCell ref="K95:L95"/>
    <mergeCell ref="M95:N95"/>
    <mergeCell ref="O95:P95"/>
    <mergeCell ref="Q95:R95"/>
    <mergeCell ref="S95:T95"/>
    <mergeCell ref="E83:F83"/>
    <mergeCell ref="G83:H83"/>
    <mergeCell ref="I83:J83"/>
    <mergeCell ref="K83:L83"/>
    <mergeCell ref="Q146:R146"/>
    <mergeCell ref="S146:T146"/>
    <mergeCell ref="E146:F146"/>
    <mergeCell ref="G146:H146"/>
    <mergeCell ref="I146:J146"/>
    <mergeCell ref="K146:L146"/>
    <mergeCell ref="M146:N146"/>
    <mergeCell ref="O146:P14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E79"/>
  <sheetViews>
    <sheetView workbookViewId="0" topLeftCell="A1">
      <selection activeCell="A1" sqref="A1"/>
    </sheetView>
  </sheetViews>
  <sheetFormatPr defaultColWidth="9.140625" defaultRowHeight="15"/>
  <cols>
    <col min="1" max="1" width="19.421875" style="152" customWidth="1"/>
    <col min="2" max="2" width="4.00390625" style="152" customWidth="1"/>
    <col min="3" max="3" width="1.8515625" style="152" customWidth="1"/>
    <col min="4" max="4" width="3.00390625" style="152" customWidth="1"/>
    <col min="5" max="5" width="4.00390625" style="152" customWidth="1"/>
    <col min="6" max="16384" width="9.140625" style="152" customWidth="1"/>
  </cols>
  <sheetData>
    <row r="1" ht="15">
      <c r="A1" s="152" t="s">
        <v>382</v>
      </c>
    </row>
    <row r="2" ht="15">
      <c r="A2" s="225" t="s">
        <v>432</v>
      </c>
    </row>
    <row r="3" ht="15">
      <c r="A3" s="152">
        <v>1</v>
      </c>
    </row>
    <row r="4" spans="1:5" ht="15">
      <c r="A4" s="162" t="s">
        <v>45</v>
      </c>
      <c r="B4" s="162" t="s">
        <v>385</v>
      </c>
      <c r="C4" s="162"/>
      <c r="D4" s="162" t="s">
        <v>386</v>
      </c>
      <c r="E4" s="162" t="s">
        <v>433</v>
      </c>
    </row>
    <row r="5" spans="1:5" ht="15">
      <c r="A5" s="162" t="s">
        <v>74</v>
      </c>
      <c r="B5" s="201">
        <v>47</v>
      </c>
      <c r="C5" s="174"/>
      <c r="D5" s="201">
        <v>26</v>
      </c>
      <c r="E5" s="226">
        <v>63</v>
      </c>
    </row>
    <row r="6" spans="1:5" ht="15">
      <c r="A6" s="162" t="s">
        <v>81</v>
      </c>
      <c r="B6" s="201">
        <v>47</v>
      </c>
      <c r="C6" s="174"/>
      <c r="D6" s="201">
        <v>26</v>
      </c>
      <c r="E6" s="226">
        <v>62</v>
      </c>
    </row>
    <row r="7" spans="1:5" ht="15">
      <c r="A7" s="162" t="s">
        <v>250</v>
      </c>
      <c r="B7" s="226">
        <v>46</v>
      </c>
      <c r="C7" s="174"/>
      <c r="D7" s="226">
        <v>26</v>
      </c>
      <c r="E7" s="226">
        <v>79</v>
      </c>
    </row>
    <row r="8" spans="2:5" ht="15">
      <c r="B8" s="162">
        <f>SUM(B5:B7)</f>
        <v>140</v>
      </c>
      <c r="C8" s="162" t="s">
        <v>387</v>
      </c>
      <c r="D8" s="162">
        <f>SUM(D5:D7)</f>
        <v>78</v>
      </c>
      <c r="E8" s="162">
        <f>SUM(E5:E7)</f>
        <v>204</v>
      </c>
    </row>
    <row r="10" ht="15">
      <c r="A10" s="154">
        <v>2</v>
      </c>
    </row>
    <row r="11" spans="1:5" ht="15">
      <c r="A11" s="162" t="s">
        <v>38</v>
      </c>
      <c r="B11" s="162" t="s">
        <v>385</v>
      </c>
      <c r="C11" s="162"/>
      <c r="D11" s="162" t="s">
        <v>386</v>
      </c>
      <c r="E11" s="162" t="s">
        <v>433</v>
      </c>
    </row>
    <row r="12" spans="1:5" ht="15">
      <c r="A12" s="162" t="s">
        <v>62</v>
      </c>
      <c r="B12" s="201">
        <v>47</v>
      </c>
      <c r="C12" s="174"/>
      <c r="D12" s="201">
        <v>26</v>
      </c>
      <c r="E12" s="226">
        <v>76</v>
      </c>
    </row>
    <row r="13" spans="1:5" ht="15">
      <c r="A13" s="162" t="s">
        <v>418</v>
      </c>
      <c r="B13" s="201">
        <v>46</v>
      </c>
      <c r="C13" s="174"/>
      <c r="D13" s="201">
        <v>25</v>
      </c>
      <c r="E13" s="226">
        <v>58</v>
      </c>
    </row>
    <row r="14" spans="1:5" ht="15">
      <c r="A14" s="162" t="s">
        <v>73</v>
      </c>
      <c r="B14" s="226">
        <v>44</v>
      </c>
      <c r="C14" s="174"/>
      <c r="D14" s="226">
        <v>25</v>
      </c>
      <c r="E14" s="226">
        <v>70</v>
      </c>
    </row>
    <row r="15" spans="2:5" ht="15">
      <c r="B15" s="162">
        <f>SUM(B12:B14)</f>
        <v>137</v>
      </c>
      <c r="C15" s="162" t="s">
        <v>387</v>
      </c>
      <c r="D15" s="162">
        <f>SUM(D12:D14)</f>
        <v>76</v>
      </c>
      <c r="E15" s="162">
        <f>SUM(E12:E14)</f>
        <v>204</v>
      </c>
    </row>
    <row r="17" spans="1:5" ht="15">
      <c r="A17" s="154">
        <v>3</v>
      </c>
      <c r="B17" s="227"/>
      <c r="C17" s="228"/>
      <c r="D17" s="227"/>
      <c r="E17" s="227"/>
    </row>
    <row r="18" spans="1:5" ht="15">
      <c r="A18" s="162" t="s">
        <v>434</v>
      </c>
      <c r="B18" s="162" t="s">
        <v>385</v>
      </c>
      <c r="C18" s="162"/>
      <c r="D18" s="162" t="s">
        <v>386</v>
      </c>
      <c r="E18" s="162" t="s">
        <v>433</v>
      </c>
    </row>
    <row r="19" spans="1:5" ht="15">
      <c r="A19" s="162" t="s">
        <v>63</v>
      </c>
      <c r="B19" s="201">
        <v>47</v>
      </c>
      <c r="C19" s="174"/>
      <c r="D19" s="201">
        <v>26</v>
      </c>
      <c r="E19" s="226">
        <v>58</v>
      </c>
    </row>
    <row r="20" spans="1:5" ht="15">
      <c r="A20" s="152" t="s">
        <v>424</v>
      </c>
      <c r="B20" s="152">
        <v>45</v>
      </c>
      <c r="D20" s="152">
        <v>25</v>
      </c>
      <c r="E20" s="152">
        <v>68</v>
      </c>
    </row>
    <row r="21" spans="1:5" ht="15">
      <c r="A21" s="162" t="s">
        <v>84</v>
      </c>
      <c r="B21" s="201">
        <v>44</v>
      </c>
      <c r="C21" s="174"/>
      <c r="D21" s="201">
        <v>24</v>
      </c>
      <c r="E21" s="226">
        <v>61</v>
      </c>
    </row>
    <row r="22" spans="2:5" ht="15">
      <c r="B22" s="162">
        <f>SUM(B19:B21)</f>
        <v>136</v>
      </c>
      <c r="C22" s="162" t="s">
        <v>387</v>
      </c>
      <c r="D22" s="162">
        <f>SUM(D19:D21)</f>
        <v>75</v>
      </c>
      <c r="E22" s="162">
        <f>SUM(E19:E21)</f>
        <v>187</v>
      </c>
    </row>
    <row r="24" ht="15">
      <c r="A24" s="154">
        <v>4</v>
      </c>
    </row>
    <row r="25" spans="1:5" ht="15">
      <c r="A25" s="162" t="s">
        <v>41</v>
      </c>
      <c r="B25" s="162" t="s">
        <v>385</v>
      </c>
      <c r="C25" s="162"/>
      <c r="D25" s="162" t="s">
        <v>386</v>
      </c>
      <c r="E25" s="162" t="s">
        <v>433</v>
      </c>
    </row>
    <row r="26" spans="1:5" ht="15">
      <c r="A26" s="162" t="s">
        <v>64</v>
      </c>
      <c r="B26" s="201">
        <v>47</v>
      </c>
      <c r="C26" s="174"/>
      <c r="D26" s="201">
        <v>25</v>
      </c>
      <c r="E26" s="226">
        <v>74</v>
      </c>
    </row>
    <row r="27" spans="1:5" ht="15">
      <c r="A27" s="162" t="s">
        <v>364</v>
      </c>
      <c r="B27" s="201">
        <v>45</v>
      </c>
      <c r="C27" s="174"/>
      <c r="D27" s="201">
        <v>25</v>
      </c>
      <c r="E27" s="226">
        <v>69</v>
      </c>
    </row>
    <row r="28" spans="1:5" ht="15">
      <c r="A28" s="162" t="s">
        <v>92</v>
      </c>
      <c r="B28" s="226">
        <v>39</v>
      </c>
      <c r="C28" s="174"/>
      <c r="D28" s="226">
        <v>22</v>
      </c>
      <c r="E28" s="226">
        <v>48</v>
      </c>
    </row>
    <row r="29" spans="2:5" ht="15">
      <c r="B29" s="162">
        <f>SUM(B26:B28)</f>
        <v>131</v>
      </c>
      <c r="C29" s="162" t="s">
        <v>387</v>
      </c>
      <c r="D29" s="162">
        <f>SUM(D26:D28)</f>
        <v>72</v>
      </c>
      <c r="E29" s="162">
        <f>SUM(E26:E28)</f>
        <v>191</v>
      </c>
    </row>
    <row r="30" spans="2:5" ht="15">
      <c r="B30" s="196"/>
      <c r="C30" s="196"/>
      <c r="D30" s="196"/>
      <c r="E30" s="196"/>
    </row>
    <row r="31" spans="2:5" ht="15">
      <c r="B31" s="196"/>
      <c r="C31" s="196"/>
      <c r="D31" s="196"/>
      <c r="E31" s="196"/>
    </row>
    <row r="32" spans="1:5" ht="15">
      <c r="A32" s="152" t="s">
        <v>435</v>
      </c>
      <c r="B32" s="196"/>
      <c r="C32" s="196"/>
      <c r="D32" s="196"/>
      <c r="E32" s="196"/>
    </row>
    <row r="34" ht="15">
      <c r="A34" s="154">
        <v>1</v>
      </c>
    </row>
    <row r="35" spans="1:5" ht="15">
      <c r="A35" s="162" t="s">
        <v>41</v>
      </c>
      <c r="B35" s="162" t="s">
        <v>385</v>
      </c>
      <c r="C35" s="162"/>
      <c r="D35" s="162" t="s">
        <v>386</v>
      </c>
      <c r="E35" s="162" t="s">
        <v>433</v>
      </c>
    </row>
    <row r="36" spans="1:5" ht="15">
      <c r="A36" s="162" t="s">
        <v>40</v>
      </c>
      <c r="B36" s="201">
        <v>43</v>
      </c>
      <c r="C36" s="174"/>
      <c r="D36" s="201">
        <v>23</v>
      </c>
      <c r="E36" s="226">
        <v>63</v>
      </c>
    </row>
    <row r="37" spans="1:5" ht="15">
      <c r="A37" s="162" t="s">
        <v>47</v>
      </c>
      <c r="B37" s="201">
        <v>41</v>
      </c>
      <c r="C37" s="174"/>
      <c r="D37" s="201">
        <v>24</v>
      </c>
      <c r="E37" s="226">
        <v>43</v>
      </c>
    </row>
    <row r="38" spans="2:5" ht="15">
      <c r="B38" s="226">
        <f>SUM(B36:B37)</f>
        <v>84</v>
      </c>
      <c r="C38" s="174" t="s">
        <v>387</v>
      </c>
      <c r="D38" s="226">
        <f>SUM(D36:D37)</f>
        <v>47</v>
      </c>
      <c r="E38" s="226">
        <f>SUM(E36:E37)</f>
        <v>106</v>
      </c>
    </row>
    <row r="39" ht="15">
      <c r="A39" s="154">
        <v>2</v>
      </c>
    </row>
    <row r="40" spans="1:5" ht="15">
      <c r="A40" s="162" t="s">
        <v>434</v>
      </c>
      <c r="B40" s="162" t="s">
        <v>385</v>
      </c>
      <c r="C40" s="162"/>
      <c r="D40" s="162" t="s">
        <v>386</v>
      </c>
      <c r="E40" s="162" t="s">
        <v>433</v>
      </c>
    </row>
    <row r="41" spans="1:5" ht="15">
      <c r="A41" s="162" t="s">
        <v>39</v>
      </c>
      <c r="B41" s="201">
        <v>41</v>
      </c>
      <c r="C41" s="174"/>
      <c r="D41" s="201">
        <v>23</v>
      </c>
      <c r="E41" s="226">
        <v>59</v>
      </c>
    </row>
    <row r="42" spans="1:5" ht="15">
      <c r="A42" s="162" t="s">
        <v>35</v>
      </c>
      <c r="B42" s="201">
        <v>41</v>
      </c>
      <c r="C42" s="174"/>
      <c r="D42" s="201">
        <v>22</v>
      </c>
      <c r="E42" s="226">
        <v>64</v>
      </c>
    </row>
    <row r="43" spans="2:5" ht="15">
      <c r="B43" s="226">
        <f>SUM(B41:B42)</f>
        <v>82</v>
      </c>
      <c r="C43" s="174" t="s">
        <v>387</v>
      </c>
      <c r="D43" s="226">
        <f>SUM(D41:D42)</f>
        <v>45</v>
      </c>
      <c r="E43" s="226">
        <f>SUM(E41:E42)</f>
        <v>123</v>
      </c>
    </row>
    <row r="44" ht="15">
      <c r="A44" s="154">
        <v>3</v>
      </c>
    </row>
    <row r="45" spans="1:5" ht="15">
      <c r="A45" s="162" t="s">
        <v>45</v>
      </c>
      <c r="B45" s="162" t="s">
        <v>385</v>
      </c>
      <c r="C45" s="162"/>
      <c r="D45" s="162" t="s">
        <v>386</v>
      </c>
      <c r="E45" s="162" t="s">
        <v>433</v>
      </c>
    </row>
    <row r="46" spans="1:5" ht="15">
      <c r="A46" s="162" t="s">
        <v>44</v>
      </c>
      <c r="B46" s="201">
        <v>43</v>
      </c>
      <c r="C46" s="174"/>
      <c r="D46" s="201">
        <v>23</v>
      </c>
      <c r="E46" s="226">
        <v>55</v>
      </c>
    </row>
    <row r="47" spans="1:5" ht="15">
      <c r="A47" s="162" t="s">
        <v>379</v>
      </c>
      <c r="B47" s="201">
        <v>39</v>
      </c>
      <c r="C47" s="174"/>
      <c r="D47" s="201">
        <v>21</v>
      </c>
      <c r="E47" s="226">
        <v>49</v>
      </c>
    </row>
    <row r="48" spans="2:5" ht="15">
      <c r="B48" s="226">
        <f>SUM(B46:B47)</f>
        <v>82</v>
      </c>
      <c r="C48" s="174" t="s">
        <v>387</v>
      </c>
      <c r="D48" s="226">
        <f>SUM(D46:D47)</f>
        <v>44</v>
      </c>
      <c r="E48" s="226">
        <f>SUM(E46:E47)</f>
        <v>104</v>
      </c>
    </row>
    <row r="49" ht="15">
      <c r="A49" s="154">
        <v>4</v>
      </c>
    </row>
    <row r="50" spans="1:5" ht="15">
      <c r="A50" s="162" t="s">
        <v>38</v>
      </c>
      <c r="B50" s="162" t="s">
        <v>385</v>
      </c>
      <c r="C50" s="162"/>
      <c r="D50" s="162" t="s">
        <v>386</v>
      </c>
      <c r="E50" s="162" t="s">
        <v>433</v>
      </c>
    </row>
    <row r="51" spans="1:5" ht="15">
      <c r="A51" s="162" t="s">
        <v>46</v>
      </c>
      <c r="B51" s="173">
        <v>40</v>
      </c>
      <c r="C51" s="174"/>
      <c r="D51" s="175">
        <v>22</v>
      </c>
      <c r="E51" s="229">
        <v>59</v>
      </c>
    </row>
    <row r="52" spans="1:5" ht="15">
      <c r="A52" s="162" t="s">
        <v>37</v>
      </c>
      <c r="B52" s="201">
        <v>36</v>
      </c>
      <c r="C52" s="174"/>
      <c r="D52" s="201">
        <v>18</v>
      </c>
      <c r="E52" s="226">
        <v>57</v>
      </c>
    </row>
    <row r="53" spans="2:5" ht="15">
      <c r="B53" s="226">
        <f>SUM(B51:B52)</f>
        <v>76</v>
      </c>
      <c r="C53" s="174" t="s">
        <v>387</v>
      </c>
      <c r="D53" s="226">
        <f>SUM(D51:D52)</f>
        <v>40</v>
      </c>
      <c r="E53" s="226">
        <f>SUM(E51:E52)</f>
        <v>116</v>
      </c>
    </row>
    <row r="55" spans="1:5" ht="15">
      <c r="A55" s="196"/>
      <c r="B55" s="230"/>
      <c r="C55" s="200"/>
      <c r="D55" s="230"/>
      <c r="E55" s="230"/>
    </row>
    <row r="56" spans="1:5" ht="15">
      <c r="A56" s="196"/>
      <c r="B56" s="230"/>
      <c r="C56" s="200"/>
      <c r="D56" s="230"/>
      <c r="E56" s="230"/>
    </row>
    <row r="57" spans="1:5" ht="15">
      <c r="A57" s="196"/>
      <c r="B57" s="230"/>
      <c r="C57" s="200"/>
      <c r="D57" s="230"/>
      <c r="E57" s="230"/>
    </row>
    <row r="59" ht="15">
      <c r="A59" s="225" t="s">
        <v>436</v>
      </c>
    </row>
    <row r="60" ht="15">
      <c r="A60" s="154">
        <v>1</v>
      </c>
    </row>
    <row r="61" spans="1:5" ht="15">
      <c r="A61" s="162" t="s">
        <v>45</v>
      </c>
      <c r="B61" s="162" t="s">
        <v>385</v>
      </c>
      <c r="C61" s="162"/>
      <c r="D61" s="162" t="s">
        <v>386</v>
      </c>
      <c r="E61" s="162" t="s">
        <v>433</v>
      </c>
    </row>
    <row r="62" spans="1:5" ht="15">
      <c r="A62" s="162" t="s">
        <v>78</v>
      </c>
      <c r="B62" s="201">
        <v>48</v>
      </c>
      <c r="C62" s="174"/>
      <c r="D62" s="201">
        <v>26</v>
      </c>
      <c r="E62" s="226">
        <v>77</v>
      </c>
    </row>
    <row r="63" spans="1:5" ht="15">
      <c r="A63" s="162" t="s">
        <v>74</v>
      </c>
      <c r="B63" s="201">
        <v>47</v>
      </c>
      <c r="C63" s="174"/>
      <c r="D63" s="201">
        <v>26</v>
      </c>
      <c r="E63" s="226">
        <v>75</v>
      </c>
    </row>
    <row r="64" spans="2:5" ht="15">
      <c r="B64" s="226">
        <f>SUM(B62:B63)</f>
        <v>95</v>
      </c>
      <c r="C64" s="174" t="s">
        <v>387</v>
      </c>
      <c r="D64" s="226">
        <f>SUM(D62:D63)</f>
        <v>52</v>
      </c>
      <c r="E64" s="226">
        <f>SUM(E62:E63)</f>
        <v>152</v>
      </c>
    </row>
    <row r="65" ht="15">
      <c r="A65" s="154">
        <v>2</v>
      </c>
    </row>
    <row r="66" spans="1:5" ht="15">
      <c r="A66" s="162" t="s">
        <v>38</v>
      </c>
      <c r="B66" s="162" t="s">
        <v>385</v>
      </c>
      <c r="C66" s="162"/>
      <c r="D66" s="162" t="s">
        <v>386</v>
      </c>
      <c r="E66" s="162" t="s">
        <v>433</v>
      </c>
    </row>
    <row r="67" spans="1:5" ht="15">
      <c r="A67" s="223" t="s">
        <v>62</v>
      </c>
      <c r="B67" s="201">
        <v>48</v>
      </c>
      <c r="C67" s="174"/>
      <c r="D67" s="201">
        <v>26</v>
      </c>
      <c r="E67" s="226">
        <v>81</v>
      </c>
    </row>
    <row r="68" spans="1:5" ht="15">
      <c r="A68" s="162" t="s">
        <v>62</v>
      </c>
      <c r="B68" s="201">
        <v>47</v>
      </c>
      <c r="C68" s="174"/>
      <c r="D68" s="201">
        <v>25</v>
      </c>
      <c r="E68" s="226">
        <v>67</v>
      </c>
    </row>
    <row r="69" spans="2:5" ht="15">
      <c r="B69" s="226">
        <f>SUM(B67:B68)</f>
        <v>95</v>
      </c>
      <c r="C69" s="174" t="s">
        <v>387</v>
      </c>
      <c r="D69" s="226">
        <f>SUM(D67:D68)</f>
        <v>51</v>
      </c>
      <c r="E69" s="226">
        <f>SUM(E67:E68)</f>
        <v>148</v>
      </c>
    </row>
    <row r="70" ht="15">
      <c r="A70" s="154">
        <v>3</v>
      </c>
    </row>
    <row r="71" spans="1:5" ht="15">
      <c r="A71" s="162" t="s">
        <v>437</v>
      </c>
      <c r="B71" s="162" t="s">
        <v>385</v>
      </c>
      <c r="C71" s="162"/>
      <c r="D71" s="162" t="s">
        <v>386</v>
      </c>
      <c r="E71" s="162" t="s">
        <v>433</v>
      </c>
    </row>
    <row r="72" spans="1:5" ht="15">
      <c r="A72" s="162" t="s">
        <v>60</v>
      </c>
      <c r="B72" s="201">
        <v>46</v>
      </c>
      <c r="C72" s="174"/>
      <c r="D72" s="201">
        <v>26</v>
      </c>
      <c r="E72" s="226">
        <v>63</v>
      </c>
    </row>
    <row r="73" spans="1:5" ht="15">
      <c r="A73" s="162" t="s">
        <v>111</v>
      </c>
      <c r="B73" s="201">
        <v>45</v>
      </c>
      <c r="C73" s="174"/>
      <c r="D73" s="201">
        <v>24</v>
      </c>
      <c r="E73" s="226">
        <v>65</v>
      </c>
    </row>
    <row r="74" spans="2:5" ht="15">
      <c r="B74" s="226">
        <f>SUM(B72:B73)</f>
        <v>91</v>
      </c>
      <c r="C74" s="174" t="s">
        <v>387</v>
      </c>
      <c r="D74" s="226">
        <f>SUM(D72:D73)</f>
        <v>50</v>
      </c>
      <c r="E74" s="226">
        <f>SUM(E72:E73)</f>
        <v>128</v>
      </c>
    </row>
    <row r="75" ht="15">
      <c r="A75" s="154">
        <v>4</v>
      </c>
    </row>
    <row r="76" spans="1:5" ht="15">
      <c r="A76" s="162" t="s">
        <v>41</v>
      </c>
      <c r="B76" s="162" t="s">
        <v>385</v>
      </c>
      <c r="C76" s="162"/>
      <c r="D76" s="162" t="s">
        <v>386</v>
      </c>
      <c r="E76" s="162" t="s">
        <v>433</v>
      </c>
    </row>
    <row r="77" spans="1:5" ht="15">
      <c r="A77" s="162" t="s">
        <v>364</v>
      </c>
      <c r="B77" s="201">
        <v>43</v>
      </c>
      <c r="C77" s="174"/>
      <c r="D77" s="201">
        <v>24</v>
      </c>
      <c r="E77" s="226">
        <v>75</v>
      </c>
    </row>
    <row r="78" spans="1:5" ht="15">
      <c r="A78" s="162" t="s">
        <v>50</v>
      </c>
      <c r="B78" s="201">
        <v>41</v>
      </c>
      <c r="C78" s="174"/>
      <c r="D78" s="201">
        <v>24</v>
      </c>
      <c r="E78" s="226">
        <v>51</v>
      </c>
    </row>
    <row r="79" spans="2:5" ht="15">
      <c r="B79" s="226">
        <f>SUM(B77:B78)</f>
        <v>84</v>
      </c>
      <c r="C79" s="174" t="s">
        <v>387</v>
      </c>
      <c r="D79" s="226">
        <f>SUM(D77:D78)</f>
        <v>48</v>
      </c>
      <c r="E79" s="226">
        <f>SUM(E77:E78)</f>
        <v>126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Guy</cp:lastModifiedBy>
  <cp:lastPrinted>2017-03-13T17:03:32Z</cp:lastPrinted>
  <dcterms:created xsi:type="dcterms:W3CDTF">2017-03-12T10:12:25Z</dcterms:created>
  <dcterms:modified xsi:type="dcterms:W3CDTF">2017-03-26T20:53:52Z</dcterms:modified>
  <cp:category/>
  <cp:version/>
  <cp:contentType/>
  <cp:contentStatus/>
</cp:coreProperties>
</file>